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025" windowHeight="9825"/>
  </bookViews>
  <sheets>
    <sheet name="明细表" sheetId="4" r:id="rId1"/>
  </sheets>
  <definedNames>
    <definedName name="_xlnm._FilterDatabase" localSheetId="0" hidden="1">明细表!$5:$183</definedName>
    <definedName name="_xlnm.Print_Titles" localSheetId="0">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<sst xmlns="http://schemas.openxmlformats.org/spreadsheetml/2006/main" count="1130" uniqueCount="480">
  <si>
    <t>2025年杨陵区乡村振兴项目库明细表</t>
  </si>
  <si>
    <t>单位：万元</t>
  </si>
  <si>
    <t>项目类型</t>
  </si>
  <si>
    <t>项目名称</t>
  </si>
  <si>
    <t>项目内容及建设规模</t>
  </si>
  <si>
    <t>建设期限
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</si>
  <si>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</si>
  <si>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</si>
  <si>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</si>
  <si>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</si>
  <si>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</si>
  <si>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</si>
  <si>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</si>
  <si>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</si>
  <si>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</si>
  <si>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</si>
  <si>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</si>
  <si>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</si>
  <si>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</si>
  <si>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</si>
  <si>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</si>
  <si>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</si>
  <si>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</si>
  <si>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</si>
  <si>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</si>
  <si>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</si>
  <si>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</si>
  <si>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</si>
  <si>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</si>
  <si>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</si>
  <si>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</si>
  <si>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</si>
  <si>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</si>
  <si>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①种植业基地(种植业)</t>
  </si>
  <si>
    <t>2025年五泉镇夹道、绛南、郭管村三村联合彩色小麦种植加工一体化产业示范园项目</t>
  </si>
  <si>
    <t>建设彩色小麦种植基地，占地345亩，进行土地平整，改良土壤；购买彩色小麦良种10950斤（亩播35斤）及相配套的化肥、农药等，购置75kw灌溉井电柜配套变频柜（THK-J1-40/水泵专用控制柜，XL-21动力配电柜），埋设低压暗管（开挖回填110PVC接头三通球阀减压阀等）1100米。购买全自动石磨磨面机3台，全自动五谷杂粮磨面机1台，鑫浩达磨面机1台，商用大型仿手工挂面一体机3台，全自动智能32盘旋转烤炉3台，小麦精选机1台，麦仁机1台。</t>
  </si>
  <si>
    <t>2025年6月-2025年12月</t>
  </si>
  <si>
    <t>项目为村级自主经营，资产归属按种植面积比例分别归夹道村、郭管村、绛南村。项目季节性用工约30人，年工资性收入约9万元。年产彩色小麦约18万斤，彩色小麦深加工后销售，预计实现年产值约124万元，利润约44.85万元。可分红约8.97万元。</t>
  </si>
  <si>
    <t>五泉镇</t>
  </si>
  <si>
    <t>郭管村、夹道村、绛南村</t>
  </si>
  <si>
    <t>否</t>
  </si>
  <si>
    <t>区农业农村局</t>
  </si>
  <si>
    <t>施工费、种子、设备、化肥农药购置费等</t>
  </si>
  <si>
    <t>2025年五泉镇周李村小麦新品种种植基地建设项目</t>
  </si>
  <si>
    <t>项目位于周李村，计划建设40亩高标准农田，种植新品种小麦，主要建设内容有：
1.进行土地平整，改良土壤；
2.埋设低压暗管300米，安装110PVC接头三通球阀减压阀等。
3.购买小麦良种1200斤及相配套的化肥、农药等。</t>
  </si>
  <si>
    <t>2025年3月-2025年12月</t>
  </si>
  <si>
    <t>项目为村级自主经营，资产归属权为周李村股份经济合作社。项目季节性用工约10人，年工资性收入增加约1.5万元。解决因土地撂荒而导致4万元地租发放难问题。年产小麦约3.2万斤，预计收入约4万元，利润约1万元，增加村集体经济收入约1万元。可分红约2000元。</t>
  </si>
  <si>
    <t>周李村</t>
  </si>
  <si>
    <t>材料费、施工费、种子、化肥农药购置费等</t>
  </si>
  <si>
    <t>2025年五泉镇绛中村设施葡萄种植基地建设项目</t>
  </si>
  <si>
    <t>项目位于绛杏路十字南，占地20亩，主要建设内容有：
1.建设联栋温室大棚1座(135m*95m*4m)，（工艺及材料：8*8立住4米间距，骨架6寸圆管，间距1米，檐高3米，一跨8米，一跨两边1.5米风口，以上全部2.2厚热镀锌管子，12丝厚大膜，四周自动风口。）种植19亩葡萄。
2.购置2年生嫁接葡萄苗950株（亩栽50株）。</t>
  </si>
  <si>
    <t>2025年1月-2025年12月</t>
  </si>
  <si>
    <t>项目为村级自主经营，资产归属绛中村股份经济合作社。项目长期用工1人，季节性用工约35人，年工资性收入增加约12万元。年产葡萄约6万斤，预计收益约100万元，利润约20万元，增加村集体经济收入约20万元，可分红约4万元。</t>
  </si>
  <si>
    <t>绛中村</t>
  </si>
  <si>
    <t>施工费、材料费、苗木费等</t>
  </si>
  <si>
    <t>2025年五泉镇上湾村智慧管家托管式猕猴桃示范园建设项目</t>
  </si>
  <si>
    <t>项目位于344国道南，项目占地450亩。主要建设内容有配套完善灌溉设施450亩（含63PE主管，支管，喷头166个，20阀门1800个），安装围栏2800米（高2.2米，每4米一个立柱）。</t>
  </si>
  <si>
    <t>2025年4月-2025年12月</t>
  </si>
  <si>
    <r>
      <rPr>
        <sz val="14"/>
        <rFont val="仿宋_GB2312"/>
        <charset val="134"/>
      </rPr>
      <t>项目为村级自主经营，资产归属上湾村股份经济合作社。
1.项目受益103户322人，增加农民收入，节约人工投入30</t>
    </r>
    <r>
      <rPr>
        <sz val="14"/>
        <rFont val="宋体"/>
        <charset val="134"/>
      </rPr>
      <t>％</t>
    </r>
    <r>
      <rPr>
        <sz val="14"/>
        <rFont val="仿宋_GB2312"/>
        <charset val="134"/>
      </rPr>
      <t>。
2.示范推广：项目建成后预计每亩增产约500斤，每亩增加收入约1500元。</t>
    </r>
  </si>
  <si>
    <t>上湾村</t>
  </si>
  <si>
    <t>施工费、材料费等</t>
  </si>
  <si>
    <t>2025年五泉镇茂陵村中药材种植基地基础设施提升项目</t>
  </si>
  <si>
    <t>项目位于下湾组旅游路，占地30亩。主要建设内容有新修砂石路2400平方米（长800米，宽3米），15cm厚，路面2cm石沫。</t>
  </si>
  <si>
    <t>2025年6月-2025年9月</t>
  </si>
  <si>
    <t>项目为村级自主经营，资产归属茂陵村股份经济合作社。受益226户1096人，改善中药材基地农业生产条件，为农产品生产销售提拱运输便利，受益群众满意度95%以上。</t>
  </si>
  <si>
    <t>茂陵村</t>
  </si>
  <si>
    <t>2025年五泉镇蒋家寨村新品种展示猕猴桃示范园建设项目</t>
  </si>
  <si>
    <t>项目位于蒋家寨村，主要建设内容有：
1实施猕猴桃高接换头100亩。引进新品种，徐香20亩，翠香20亩，红阳15亩，金猕15亩，脐红10亩，瑞玉10亩，农大郁香10亩。（亩栽120株）
2.购买树苗、农药、化肥等。
3.园区配套设施建设。</t>
  </si>
  <si>
    <t>项目为村级自主经营，资产归属蒋家寨村股份经济合作社。项目长期用工1人，季节性用工约35人，年工资性收入增加约12万元。年产高品质猕猴桃约50万斤，预计年收益约250万元，利润约100万元。可分红约20万元。</t>
  </si>
  <si>
    <t>蒋家寨村</t>
  </si>
  <si>
    <t>材料费、施工费、苗木化肥农药购置费等</t>
  </si>
  <si>
    <t>2025年五泉镇崔家寨村马铃薯示范园建设项目</t>
  </si>
  <si>
    <t>项目位于崔家寨村，占地115亩，主要建设内容有：
1.土地清表亩40亩，改良土壤115亩。
2.配套节水灌溉设备（埋设低压暗管300米，安装110PVC接头三通球阀减压阀等。）。
3.采购34500斤沃土5号种薯（亩栽300斤），及相配套的化肥、农药等。</t>
  </si>
  <si>
    <t>项目为村级自主经营，资产归属崔家寨村股份经济合作社。带动农户就业98人，人均增收1500元。预计年收入约85万元，利润约11万元，可分红约2.2万元。</t>
  </si>
  <si>
    <t>崔家寨村</t>
  </si>
  <si>
    <t>材料费、施工费、种苗农药化肥购置费</t>
  </si>
  <si>
    <t>2025年五泉镇汤家村集体产业示范园建设项目</t>
  </si>
  <si>
    <r>
      <rPr>
        <sz val="14"/>
        <rFont val="仿宋_GB2312"/>
        <charset val="134"/>
      </rPr>
      <t>项目位于农产二路南侧，总占地45亩，主要建设内容包括：
一、第四代钢结构大棚建设项目，建设3座90米长12米跨度日光温室，1座60米长12米跨度日光温室，温室总面积3960m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。
二、新建经济果蔬三产融合示范园区25亩，包括生产设施3座设施温室大棚，单座占地面积为1426m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（长106m，宽13.45m），此外配套基础设施给排水系统（排水主渠宽0.5m，长128m，排水支渠宽0.3m，长566m，；室外给排水主管道UPVC100共136m）、蓄水池改造（长10m*宽6m*高2.5m，含潜水泵系统）、绿化（绿化面积81m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）、园区道路（包括道路硬化和道路硬化拓宽，其中道路硬化采用混凝土180，面积为2287m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；道路硬化拓宽面积为752.3m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）；配套附属设施冷库（面积为54m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）、分拣车间（面积为200m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）、卫生间（卫生间面积为18m）等。</t>
    </r>
  </si>
  <si>
    <t>项目为村级自主经营，资产归属权为汤家村股份经济合作社。预计项目长期用工2人，季节性用工约30人，年工资性总收入约20万。丰产期预计实现年产值约80万元，利润约30万元。分红约6万元。</t>
  </si>
  <si>
    <t>汤家村</t>
  </si>
  <si>
    <t>材料费、施工费、购置设备费等</t>
  </si>
  <si>
    <t>2025年大寨街道办杜寨村温室育苗棚项目</t>
  </si>
  <si>
    <r>
      <rPr>
        <sz val="14"/>
        <rFont val="仿宋_GB2312"/>
        <charset val="134"/>
      </rPr>
      <t>总投资预算：8.97万元，在现有共享菜园的基础上搭建占地280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的1个温室育苗棚，长40米宽7米，建设内容包括基础土建、温室骨架及通风电气系统。用于培养各类蔬菜苗，向菜园租户和社会出售。</t>
    </r>
  </si>
  <si>
    <t>2025年2月-2025年12月</t>
  </si>
  <si>
    <t>温室育苗棚项目由村集体自主经营，产权归属为杜寨村。温室育苗棚年出苗量50万株，预计实现年增加集体经济收入5万元，利润3万元。</t>
  </si>
  <si>
    <t>大寨街道办</t>
  </si>
  <si>
    <t>杜寨村</t>
  </si>
  <si>
    <t>材料费、施工费、设备购置费等。</t>
  </si>
  <si>
    <t>2025年大寨街道办西小寨村农业产业园二期建设项目</t>
  </si>
  <si>
    <r>
      <rPr>
        <sz val="14"/>
        <rFont val="仿宋_GB2312"/>
        <charset val="134"/>
      </rPr>
      <t>总投资376.32万元，新建植物组培室400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，80万元，配套设备40万元；半坡日光温室2座，2700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，40.5万元；四层七槽热镀锌草莓种植全套系统（含基质，含灌溉）一套，15万；十亩种质资源圃，（含路和灌溉，种苗引进）15万元；拱形大棚1座，1440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，24万元；莓类产业园设施大棚智能改造，（含软件及硬件，预留后期实现自动大棚环境控制的功能升级接口）23万元；新建西梅连栋遮雨棚10067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，92.6万元。</t>
    </r>
  </si>
  <si>
    <t>为村民提供就业岗位，项目季节性用工500人，年工资14.6万元。新型集体产业园区由运营公司运营，蓝莓、树莓、草莓、蜜薯育苗，林果类丰产期年产蓝莓7.5吨、树莓9吨，西梅45吨，草莓4.5吨，同时自主育苗50万株，预计实现年产值170万元。丰产期年利润可达50余万元，其中由村股份经济合作社将所获利润的20%通过直接分红的方式惠及村民。</t>
  </si>
  <si>
    <t>西小寨村</t>
  </si>
  <si>
    <t>2025年杨陵街道办北杨村大棚种植项目</t>
  </si>
  <si>
    <t>建设种植大棚30座，总占地20亩，每个大棚长24米宽8米，钢管间距1米，DN40，造价3万元/座，大棚建成后由合作企业提供菌苗，以香菇为主，其他菌类为辅。</t>
  </si>
  <si>
    <t>2025年3月-2025年6月</t>
  </si>
  <si>
    <t>资产归属北杨村股份经济合作社，合作企业负责经营，预计年增加集体收益约30万元，长期用工3人，年工资10万元。</t>
  </si>
  <si>
    <t>杨陵街道办</t>
  </si>
  <si>
    <t>北杨村</t>
  </si>
  <si>
    <t>②养殖业基地（养殖业）</t>
  </si>
  <si>
    <t>2025年揉谷镇除张村奶山羊养殖二期项目</t>
  </si>
  <si>
    <r>
      <rPr>
        <sz val="14"/>
        <rFont val="仿宋_GB2312"/>
        <charset val="134"/>
      </rPr>
      <t>建设占地500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（长50米，宽10米）羊舍一座，包含漏粪板200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，不锈钢食槽100米。防雨防水保温棚顶，无害化粪污处理池一座300m</t>
    </r>
    <r>
      <rPr>
        <sz val="14"/>
        <rFont val="Times New Roman"/>
        <charset val="134"/>
      </rPr>
      <t>³</t>
    </r>
    <r>
      <rPr>
        <sz val="14"/>
        <rFont val="仿宋_GB2312"/>
        <charset val="134"/>
      </rPr>
      <t>，室外羊活动场地300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，护网高1.5米，长200米，自动清粪系统，照明设施：换气系统（380V 1kW）、热风机（380V 2kW）、自动饮水系统。</t>
    </r>
  </si>
  <si>
    <t>2025年1月-2025年3月</t>
  </si>
  <si>
    <t>可带动长期务工3人，羊舍预存栏200只，年产奶及产羔收入40万元，二期建成后预计年净利润20万元。资产归属为除张村，每年按总投资8%即4.8万用于每年股民分红。</t>
  </si>
  <si>
    <t>揉谷镇</t>
  </si>
  <si>
    <t>除张村</t>
  </si>
  <si>
    <t>施工费、种
苗/农资/设
备购置费等</t>
  </si>
  <si>
    <t>③水产养殖业发展</t>
  </si>
  <si>
    <t>④林草基地建设</t>
  </si>
  <si>
    <t>⑤休闲农业与乡村旅游</t>
  </si>
  <si>
    <t>⑥光伏电站建设</t>
  </si>
  <si>
    <t>2025年杨陵街道办北杨村光伏发电项目</t>
  </si>
  <si>
    <r>
      <rPr>
        <sz val="14"/>
        <rFont val="仿宋_GB2312"/>
        <charset val="134"/>
      </rPr>
      <t>村内原二支渠废弃多年，大渠隔断村庄东西两侧住户，计划将废弃大渠改造成光伏发电项目，建设内容包括清运土方3240m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（渠长270米，宽6米，高2米）总花费约34.04万元。光伏电板和廊架由光伏企业提供。</t>
    </r>
  </si>
  <si>
    <t>改善357户，1607人生产、生活条件，发电面积1080平方，所生产电量并入电网，收益按照100平米年收益3000元计算，集体年收益可达3.24万元。</t>
  </si>
  <si>
    <t>区发改局</t>
  </si>
  <si>
    <t>施工费等</t>
  </si>
  <si>
    <t>2.加工流通项目</t>
  </si>
  <si>
    <t>①农产品仓储保鲜冷链基础设施建设</t>
  </si>
  <si>
    <t>2025年杨陵街道办北杨村冷库项目</t>
  </si>
  <si>
    <t>计划在村南闲置牛场内设计建设400吨果品冷库一座，每平方米造价1200元，预估共计45万元。气调库库体保温部分和制冷设备预估费用101.6万元，合计预估花费146.6万元。</t>
  </si>
  <si>
    <t>由北杨村股份经济合作社自主经营，项目建成后归村股份经济合作社所有。每年果蔬存储为集体增收约80万元，带动季节性用工2人，工资5万元。</t>
  </si>
  <si>
    <t>②加工业</t>
  </si>
  <si>
    <t>2025年五泉镇绛南村五谷杂粮传统手工作坊项目</t>
  </si>
  <si>
    <r>
      <rPr>
        <sz val="14"/>
        <rFont val="仿宋_GB2312"/>
        <charset val="134"/>
      </rPr>
      <t>该项目位于东三街北，占地面积400m</t>
    </r>
    <r>
      <rPr>
        <sz val="14"/>
        <rFont val="宋体"/>
        <charset val="134"/>
      </rPr>
      <t>²</t>
    </r>
    <r>
      <rPr>
        <sz val="14"/>
        <rFont val="仿宋_GB2312"/>
        <charset val="134"/>
      </rPr>
      <t>，主要建设内容包括：
1.完善厂房建设，占地400平方米，对厂房进行电路安装、地面处理，布局设计和实施等。
2.购置加工设备，购置磨粉机、筛粉机、清洗机、烘干机、压缩机等加工设备。</t>
    </r>
  </si>
  <si>
    <t>2025年3月-12月</t>
  </si>
  <si>
    <t>项目为村级自主经营，资产归属权为绛南村股份经济合作社。项目预计长期用工2人，年工资性收入约10万元。村集体经济年收入增加约4万元。</t>
  </si>
  <si>
    <t>绛南村</t>
  </si>
  <si>
    <t>施工费、材料费、设备采购费等</t>
  </si>
  <si>
    <t>2025年揉谷镇光明村农坊加工项目</t>
  </si>
  <si>
    <t>新建一个1000平方米加工厂房，加工油菜籽、向日葵、芝麻等食用油和小麦面粉，购买一体化榨油机（旭众榨油机Z538-4）、磨面机（家小优50型）等设备，并配套建设电气系统、给排水系统，配备电箱3台，电缆1200米，排水管网200米，建设加工车间2间，预计年产油、面20吨以上。</t>
  </si>
  <si>
    <t>2025年7月-2025年12月</t>
  </si>
  <si>
    <t>解决就业岗位40人，工资性收入20万元，由村股份经济合作社自主经营，资产归光明村所有，建设后产值40万，为村集体每年增加15万元纯收入，每年向群众分红10万元，进一步带动全村农副产品加工业发展。</t>
  </si>
  <si>
    <t>光明村</t>
  </si>
  <si>
    <t>是</t>
  </si>
  <si>
    <t>2025年揉谷镇白龙村醋厂项目</t>
  </si>
  <si>
    <t>占地面积1.2亩，建设厂房300平方米，10立方米发酵池5个，储存罐2个，自动灭菌设备（德国威乐MHl204）一套，厂房及周边混凝土(混凝土厂家亿立泰、商砼型号C25)硬化1600平方米。</t>
  </si>
  <si>
    <t>2025年10月-2025年12月</t>
  </si>
  <si>
    <t>壮大集体经济产业，提高村民收入，资产归属白龙村，长期用工7人，年人均工资2.7万元，实现集体经济增收，村民增收。年产醋60吨，收入30万元，水电费1.5万元，利润9.6万元，分红6.5万元。</t>
  </si>
  <si>
    <t>白龙村</t>
  </si>
  <si>
    <t>施工费、材料费、设备购置费等</t>
  </si>
  <si>
    <t>2025年大寨街道寨西村粮食储藏与深加工项目</t>
  </si>
  <si>
    <r>
      <rPr>
        <sz val="14"/>
        <rFont val="仿宋_GB2312"/>
        <charset val="134"/>
      </rPr>
      <t>建设地址位于寨西村冷库周边，土地性质属于农业设施用地。占地面积2亩，拟计划建设1200平方米厂房，路面混凝土硬化600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。总投资预计80万元。项目核心设备包括高效磨粉机、自动清粉筛分系统、智能配麦器，配置环保除尘装置，仓储与输送系统采用自动化立体仓库与密闭输送带等，项目建设工期预计需3个月。</t>
    </r>
  </si>
  <si>
    <t>2025年2月-2025年8月</t>
  </si>
  <si>
    <t>提供固定就业岗位3个，年工资性收入12万元。由寨西村集体自主经营，资产归属权为寨西村。预计年产量500吨，年销售收入200万元，净利润30万元。分红按照集体参股与个人参股比例进行分红。</t>
  </si>
  <si>
    <t>寨西村</t>
  </si>
  <si>
    <t>③市场建设和农村物流</t>
  </si>
  <si>
    <t>2025年杨陵街道办半个城村董家庄组城东综合市场建设项目（二期）</t>
  </si>
  <si>
    <t>1.建设市场内东、西侧门面房24间，门面房宽为4米，长为8米，建筑面积共768平方米。门面房前路面硬化面积4980平方米。商铺概算78万。道路硬化概算50万。2.市场大棚宽58米，长50米，建筑面积为2900平方米。大棚概算145万，道路硬化及售货台60万。3.靠麦力祺西墙建设门面18间，门面房宽为5米，长为10米，建筑面积为900平方米。硬化面积7860平方米。商铺概算90万，道路硬化绿化概算100万。以上二期内容全部合计523万。</t>
  </si>
  <si>
    <t>2025年2月至2025年6月</t>
  </si>
  <si>
    <t>村集体自主经营，资产归属权为董家庄组股份经济合作社，可提供长期用工约24个，年增加群众工资收入46万元。项目建成后为村集体年增收约92万元。</t>
  </si>
  <si>
    <t>半个城村</t>
  </si>
  <si>
    <t>2025年杨陵街道办崔东沟村库房项目</t>
  </si>
  <si>
    <t>利用杨扶路北闲庄空院3户连院，建设仓储物流库房，27*23=621平方，高度7米，地面硬化厚度20cm，7cm厚度岩棉墙板顶板，预估建设费用每平方米980元，消防及水电预估3万元，预估花费共计61万元。</t>
  </si>
  <si>
    <t>由崔东沟村股份经济合作社自主经营，项目建成后归村股份经济合作社所有。按照每平米每月出租10元，预计年收入 7.5 万元，带动就业10余人。</t>
  </si>
  <si>
    <t>崔东沟村</t>
  </si>
  <si>
    <t>2025年杨陵街道办北杨村村南牛场的仓储物流项目</t>
  </si>
  <si>
    <t>整合村南牛场闲置土地建设仓储物流项目约占地20亩，预计建设4座库房（钢构式框架、岩棉板顶、墙），长100m宽16m高7米共计建设约6500平方米，每平方米造价980元，消防（消防池、管道、消防栓）、电路预估费用20万元，共花费657万元。</t>
  </si>
  <si>
    <t>由北杨村股份经济合作社自主经营，项目建成后归村股份经济合作社所有。预计年收入约78万元，带动季节性务工5人，工资2万元。</t>
  </si>
  <si>
    <t>④品牌打造和展销平台</t>
  </si>
  <si>
    <t>3.配套设施项目</t>
  </si>
  <si>
    <t>①小型农田水利设施建设</t>
  </si>
  <si>
    <t>2025年五泉镇流转土地水利设施配套项目</t>
  </si>
  <si>
    <t>五泉镇流转土地1000亩，安装灌溉管网（Φ110*2.7mm*0.63MPa）17000米，沟槽开挖回填（宽0.6米*深0.8米* 2米* 17000米）共16320立方米，333个出水桩（Φ110），闸阀井及闸阀48个（高1.2米）。</t>
  </si>
  <si>
    <t>2025年1月-2025年10月</t>
  </si>
  <si>
    <t>资产归属按面积分别归周李村、帅家村、绛中村、高家村、汤家村、崔家寨村、郭管村、桶张村、绛南村、夹道村。改善725户3500人的生产生活条件，降低生产成本。改善灌溉条件，提高耕地生产效率，提升耕地质量。受益人数满意度95%以上。</t>
  </si>
  <si>
    <t>周李村、帅家村、绛中村、高家村、汤家村、崔家寨村、郭管村、桶张村、绛南村、夹道村</t>
  </si>
  <si>
    <t>区水务局</t>
  </si>
  <si>
    <t>2025年杨陵街道办水利设施配套项目</t>
  </si>
  <si>
    <t>规划埋设φ110PVC2100米，出水桩55个等。</t>
  </si>
  <si>
    <t>工程建成后，改善灌溉面积100亩，每亩收益2000元，增加土地灌溉能力，提高耕地产出效益。受益人数满意度95%以上。</t>
  </si>
  <si>
    <t>崔东沟村、北杨村</t>
  </si>
  <si>
    <t>②产业园（区）</t>
  </si>
  <si>
    <t>4.产业服务支撑项目</t>
  </si>
  <si>
    <t>①智慧农业</t>
  </si>
  <si>
    <t>②科技服务</t>
  </si>
  <si>
    <t>③人才培养</t>
  </si>
  <si>
    <t>④农业社会化服务</t>
  </si>
  <si>
    <t>2025年五泉镇斜上村猕猴桃社会化服务及电商基地建设项目</t>
  </si>
  <si>
    <t>项目位于斜上村村委会东侧，主要建设内容有：
1.改建猕猴桃专家工作室30平方米，配备工作设备，购置TROX土壤高智能检测仪一台，2DY-800打药机3台。                                                 2.建设猕猴桃分拣包装生产线一条，配备绿萌定制单通道+重量分拣机一台，TH-5000胶带封口机1台，封口机周转筐5000个。</t>
  </si>
  <si>
    <t>2025年3月-2025年9月</t>
  </si>
  <si>
    <t>项目为村级自主经营，资产归属权为斜上村股份经济合作社。项目计划季节性用工约20人，年工资性收入增加约8万元。项目实施后预计年分拣包装猕猴桃约80万斤，产值约240万元，利润约8万元。可分红约1.6万元。</t>
  </si>
  <si>
    <t>斜上村</t>
  </si>
  <si>
    <t>施工费、材料费、机械设备购置费等</t>
  </si>
  <si>
    <t>2025年五泉镇曹沟村农机社会化服务建设项目</t>
  </si>
  <si>
    <t>项目位于老村委会，主要建设内容有：
1.新建200平方米彩钢瓦棚结构厂房，水电线路铺设。
2.购买东方红拖拉机（可打杆）4台，型号：SY504G41。                                                    3.购买百力机械 乘坐式风送喷雾打药机6台，型号：3WFSC-400CC。                                                         4.购买履带35马力柴油机6台（可施肥，开沟）。                                           5.800履带割草机4台（B-450CC润通四驱标配）。                                          6.时风农用三轮车2辆（型号：SF24-G4）(用于履带机械车转运）。
7.履带自走全喂入式谷物联合收割机1台（4LZ-8.0EP）</t>
  </si>
  <si>
    <t>2025年3月至2025年9月</t>
  </si>
  <si>
    <t>项目由村集体自主经营，资产归属为曹沟村股份经济合作社。为镇域内群众提供农机服务，预计季节性用工8人，年工资性收入约5万元。预计村集体年收入约12万元，利润约3万元。</t>
  </si>
  <si>
    <t>曹沟村</t>
  </si>
  <si>
    <t>材料费、施工费、设备购置费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</si>
  <si>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</si>
  <si>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</si>
  <si>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</si>
  <si>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</si>
  <si>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</si>
  <si>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</si>
  <si>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</si>
  <si>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</si>
  <si>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</si>
  <si>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</si>
  <si>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</si>
  <si>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</si>
  <si>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7.新型农村集体经济发展项目</t>
  </si>
  <si>
    <t>①新型农村集体经济发展项目</t>
  </si>
  <si>
    <t>2025年大寨街道办黎陈村食用菌栽培项目</t>
  </si>
  <si>
    <t>积极争取菌类种植项目资金，修建2-3个设施日光全拱双层暖棚，引进陕西两山利合生态农业科技有限公司，采取“村集体＋企业＋农户”的合作模式进行羊肚菌种植、加工、销售。黎陈村投资建设的日光温室大棚资产归属权为黎陈村所有，在保证土地租金的情况下，以投资50万元建设设施大棚入股合作的形式获得利润分成，项目公司负责生产经营、技术支持，进行羊肚菌种植、加工、销售，形成食用菌产业链，一棚多用，种植优质高效蔬菜、瓜果类经济作物，实现“一地双收”，达到资源共享、协同发展、共同富裕的目标。计划总投资100万元，其中黎陈村投资50万元，合作企业投资50万元。</t>
  </si>
  <si>
    <t>2025年2月-2025年9月</t>
  </si>
  <si>
    <t>提供季节性用工20人。由黎陈村集体自主经营，资产归属权为黎陈村。预计村集体年收入8万元。分红按照参股比例进行分红。</t>
  </si>
  <si>
    <t>黎陈村</t>
  </si>
  <si>
    <t>材料费、施工费</t>
  </si>
  <si>
    <t>2025年杨陵街道办张家岗村张家岗组中央厨房配餐中心项目</t>
  </si>
  <si>
    <r>
      <rPr>
        <sz val="14"/>
        <rFont val="仿宋_GB2312"/>
        <charset val="134"/>
      </rPr>
      <t>在村西南角空地建设配餐中心一处，总面积1048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，其中主体部分长30米，宽26米，中转库房长20米，宽6米，面积900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。概算58.5万。包括场地平整回填，四周硬化等。</t>
    </r>
  </si>
  <si>
    <t>2025年3月至2025年5月</t>
  </si>
  <si>
    <t>村集体自主经营，资产归属权为张家岗组股份经济合作社，项目建成后将村内众多零散外卖店集中经营，减少安全隐患，同时为村集体年增收约16万元。</t>
  </si>
  <si>
    <t>张家岗</t>
  </si>
  <si>
    <t>2025年杨陵街道办元树村御花籽油坊项目</t>
  </si>
  <si>
    <r>
      <rPr>
        <sz val="14"/>
        <rFont val="仿宋_GB2312"/>
        <charset val="134"/>
      </rPr>
      <t>村股份经济合作社与秦阳公司合作，以“保底+分红”模式建设御花籽油坊，占地约3000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，主要建设油脂生产作坊、包装流水线、库房，油脂生产线计划年产精炼油100吨。</t>
    </r>
  </si>
  <si>
    <t>2025年5月-2025年12月</t>
  </si>
  <si>
    <t>项目由村集体和秦阳公司合作经营，项目建成后生产线、包装线等基础设施归村集体所有，管理经营由秦阳公司负责。采取“保底+分红”模式合作，预计年产值1500万元，集体分红约10万元，带动长期就业人员2人，年工资收入4万元。</t>
  </si>
  <si>
    <t>元树村</t>
  </si>
  <si>
    <t>2025年杨陵街道电商运营中心项目</t>
  </si>
  <si>
    <t>计划在北杨村南闲置牛场位置建设砖混结构电商运营中心600平方米，分为直播区、分拣区、包装区，预估基建成本每平方米1200元。分拣设备12万元，包装设备1万元，直播区配备电脑、打印机、摄像机、办公桌椅等办公和直播设备，预估费用合计85万元。</t>
  </si>
  <si>
    <t>项目利用北杨村集体土地建设，建成后资产为北杨、柴家咀村所共有，按照集体投资额分配资产比例。项目为辖区村民直播、拍摄提供场所，帮助村民每斤猕猴桃增加收入2.5元，按照每斤0.3元收取费用。预计年收入可达24万元，带动季节性就业10人，工资4万元。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</si>
  <si>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</si>
  <si>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</si>
  <si>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</si>
  <si>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</si>
  <si>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</si>
  <si>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</si>
  <si>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</si>
  <si>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</si>
  <si>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</si>
  <si>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</si>
  <si>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</si>
  <si>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</si>
  <si>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</si>
  <si>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</si>
  <si>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</si>
  <si>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</si>
  <si>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</si>
  <si>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</si>
  <si>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</si>
  <si>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</si>
  <si>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</si>
  <si>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2025年五泉镇夹道村四组西街硬化项目</t>
  </si>
  <si>
    <t>新修四组街道水泥路硬化1000平方米，其中长200米，宽5米，C25砼路面，厚度18厘米，含基础。</t>
  </si>
  <si>
    <t>2025年3月-2025年8月</t>
  </si>
  <si>
    <t>改善103户人数461人的生产生活条件。通过基础设施建设，改善群众生产生活条件，提供农户出行便利，改善人居环境，受益群众满意度95％。</t>
  </si>
  <si>
    <t>夹道村</t>
  </si>
  <si>
    <t>2025年五泉镇郭管村三合组中街硬化项目</t>
  </si>
  <si>
    <t>新修水泥路硬化路面750平方米，长150米，宽5米。C25砼路面厚度18厘米。</t>
  </si>
  <si>
    <t>改善65户268人的生产生活条件，完善基础设施，提升村民出行便捷度，改善人居环境，受益群众满意度95%以上。</t>
  </si>
  <si>
    <t>郭管村</t>
  </si>
  <si>
    <t>2025年五泉镇周李村西城一街硬化项目</t>
  </si>
  <si>
    <t>打通西城一街断头路，新修水泥路300平方米（长30米，宽10米），C25砼路面，厚度18厘米，含基础。铺设30波纹管60米（含路面破除及恢复）。</t>
  </si>
  <si>
    <t>改善6户32人的生产生活条件，完善基础设施，提升村民出行便捷度，改善人居环境，受益群众满意度95%以上。</t>
  </si>
  <si>
    <t>2025年揉谷镇尚德村村内道路硬化项目</t>
  </si>
  <si>
    <t>新修水泥硬化道路230米，共690平方：其中一组王红卫门口道路总长125米，宽3米；一组赵武涛门口总长105米，宽3米。</t>
  </si>
  <si>
    <t>2025年5月-10月</t>
  </si>
  <si>
    <t>改善28户109人生活条件，通过基础设施改造，提升村民生活生产条件，收益群众满意度100%。</t>
  </si>
  <si>
    <t>尚德村</t>
  </si>
  <si>
    <t>2025年揉谷镇田东村村内道路修补项目</t>
  </si>
  <si>
    <t>田东村修补村内街道破损路面合计需要修补2550平方米。采取原路基直接铺设5厘米厚柏油方式修补。其中：四组北3、北4街道需修补道路各长150米、宽5米，共1500平方米；二、三组东坡含坡下两边街道需修补道路长300米、宽3.5米，共1050平方米。</t>
  </si>
  <si>
    <t>2025年1月-2025年8月</t>
  </si>
  <si>
    <t>通过基础设施改造，改善全村100户500人生活条件，提升村庄人居环境，方便群众出行，群众满意度98%以上。</t>
  </si>
  <si>
    <t>田东村</t>
  </si>
  <si>
    <t>2025年揉谷镇石家村村内道路硬化项目</t>
  </si>
  <si>
    <t>1.二组南街长214米，宽5.5米，C25商混路面硬化（18cm厚不含基础）约1177平方米；
2.三组街道长218米，宽5.5米，4条街道路面硬化C25商混（18cm厚不含基础）约4796平方米。
3.九组一条南北街道路面硬化C25商混（18cn厚含基础）长约160米，宽约6.0米，约960平方米。</t>
  </si>
  <si>
    <t>202年5月-2025年10月</t>
  </si>
  <si>
    <t>解决2、3、8、9五个组的群众出行问题，改善生活条件，方便群众，受益群众满意度95%以上。</t>
  </si>
  <si>
    <t>石家村</t>
  </si>
  <si>
    <t>2025年大寨街道办西小寨村道路改造提升项目</t>
  </si>
  <si>
    <r>
      <rPr>
        <sz val="14"/>
        <rFont val="仿宋_GB2312"/>
        <charset val="134"/>
      </rPr>
      <t>一是西小寨村南一街道路提升改造工程，此路位于西小寨村东进村路南一街为半幅水泥路面。需要加宽2.5米宽135米长共337.5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水泥路面，路面铺设0.3米厚的混合灰土和0.18米厚的混凝土。。二是西小寨村三条支路提升改造工程，西小寨村内东支路、中支路、西支路三条支路路面现在是土路面，下雨天群众出行不便，共计需要提升为3米宽500米长共1500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的水泥路面，路面铺设0.3米厚的混合灰土和0.18米厚的混凝土。同时需要下埋500米排污管，每段设雨水收集篦子井2处间隔15米。</t>
    </r>
  </si>
  <si>
    <t>改善出行环境，提高生产生活质量。改善生活条件，方便群众，受益群众满意度95%以上。</t>
  </si>
  <si>
    <t>材料费、施工费等。</t>
  </si>
  <si>
    <t>2025年大寨街道办黎陈村后街整修硬化项目</t>
  </si>
  <si>
    <r>
      <rPr>
        <sz val="14"/>
        <rFont val="仿宋_GB2312"/>
        <charset val="134"/>
      </rPr>
      <t>黎陈村后街整修及硬化长885米，其中陈沟组165米，堡南堡北组612米，黎沟组108米，宽度3米，共计2655平方米。总投资29.54万元，项目分五块：①基础整理每米30元，计价79650元；②灰土回填每米15元，计价39825元；③后街垃圾清理运输，每车800元，60车，计价48000元；④商混方量2655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*0.1公分=265.5平方*480元=127440元⑤后街树木砍伐约15085元。</t>
    </r>
  </si>
  <si>
    <t>2025年杨陵街道办代家坡村刘家凹组水泥路硬化及黄堡、上代更换路灯项目</t>
  </si>
  <si>
    <t>1、刘家凹村西街新建C25水泥路一条，长165米，宽4米，厚度20公分，配套165米长￠500波纹管排水管道及4处雨水井。2、更换普通路灯16盏（50瓦LED灯，附带电线杆固定架，含线、线路、1.8米灯架）黄堡12盏、上代4盏。</t>
  </si>
  <si>
    <t>改善317户1422人生产生活条件，提高生活质量，促进人居环境提升，受益群众满意度90%以上。</t>
  </si>
  <si>
    <t>代家坡村</t>
  </si>
  <si>
    <t>③产业路、资源路、旅游路建设</t>
  </si>
  <si>
    <t>2025年五泉镇曹堡村生产路硬化项目</t>
  </si>
  <si>
    <t>生产路硬化长约700米，宽4米，C25厚18cm（含基础），其中：三组东壕生产路约500米，宽4米，共2000平方米；五组二支渠北至朱家二组生产路硬约200米，宽4米，共800平方米。</t>
  </si>
  <si>
    <t>改善300户1100人的生产生活，为农民田间劳作提供便捷，同时为农户农产品生产、销售提供运输便利。受益群众满意度95%以上。</t>
  </si>
  <si>
    <t>曹堡村</t>
  </si>
  <si>
    <t>2025年五泉镇汤家村产业路硬化项目</t>
  </si>
  <si>
    <t>农园十一路加宽1350平方米（长900米，宽1.5米）。整体铺设水泥路面，C25砼厚度18厘米4500平方米（长900米，宽5米），含基础。</t>
  </si>
  <si>
    <t>改善335户1761人的生产生活条件。为农户田间劳作提供便利，同时为农户农产品生产、销售提供运输便利。受益人数满意度95%以上。</t>
  </si>
  <si>
    <t>2025年揉谷镇光明村产业路建设项目</t>
  </si>
  <si>
    <t>对三、四组台阶地形上坡段土路进行硬化，建设水泥路2条，其中：四组水塔至北口450米；四组北排西口至王上交界200米；2条路共650米，1950平方米（宽3米），基础垫层（3：7灰土垫层5厘米，水泥厚度25厘米）。</t>
  </si>
  <si>
    <t>2025年7月-2025年10月</t>
  </si>
  <si>
    <t>改善生产条件，为机械化作业提供便利，提高生产效率，受益群众满意度95%以上。</t>
  </si>
  <si>
    <t>2025年揉谷镇白龙村生产路道路建设项目</t>
  </si>
  <si>
    <t>生产路硬化合计1500平方米:
三组生产水泥路长200米宽3米，厚20公分（含基础），共计硬化600平方米；
四组生产水泥路长400米宽3米，厚20公分（含基础）,共计硬化900平方米。</t>
  </si>
  <si>
    <t>2025年8月-2025年9月</t>
  </si>
  <si>
    <t>改善村民生活环境，方便三组120户500人出行耕种，方便四组70户330人出行耕种，受益群众满意率95%以上。</t>
  </si>
  <si>
    <t>2025年揉谷镇太子藏村道路硬化项目</t>
  </si>
  <si>
    <t>一二组生产路现状是石子路，需在上面直接铺设20公分C25混泥土，长500米，宽4米,合计:2000平方米。</t>
  </si>
  <si>
    <t>2025年4月-2025年8月</t>
  </si>
  <si>
    <t>保障371户，1375人的出行安全，通过基础设施改造，方便村民出行，提升群众幸福感、获得感，群众满意度95%以上。</t>
  </si>
  <si>
    <t>太子藏村</t>
  </si>
  <si>
    <t>2025年杨陵街道办乔家底村生产路硬化项目</t>
  </si>
  <si>
    <r>
      <rPr>
        <sz val="14"/>
        <rFont val="仿宋_GB2312"/>
        <charset val="134"/>
      </rPr>
      <t>在村南耿家河猕猴桃地新建1条C25水泥生产路，总面积6136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。生产路长度1534米，宽4米，厚度20CM，3:7灰土垫层20CM。</t>
    </r>
  </si>
  <si>
    <t>2025年3月至2025年6月</t>
  </si>
  <si>
    <t>改善326户1392人生产生活条件，提高生活质量，促进人居环境提升，受益群众满意度90%以上。</t>
  </si>
  <si>
    <t>乔家底村</t>
  </si>
  <si>
    <t>2025年杨陵街道办崔东沟村生产路硬化项目</t>
  </si>
  <si>
    <t>对村委会牛场北生产路300米，中心大道水泥路延伸直通310米，加次要道路300米，三条路总长910米，宽4米，3:7灰土垫层15CM，C20商砼厚度18CM，总价910*4*245=89.18万元。</t>
  </si>
  <si>
    <t>提升348户1375人的生产生活条件，为群众种植、销售猕猴桃和出行提供便利，改善村容村貌。</t>
  </si>
  <si>
    <t>2025年杨陵街道办北杨村生产路硬化项目</t>
  </si>
  <si>
    <t>总长度约1150米，宽4米，18公分厚，C20型混凝土，20CM灰土底层，每平米造价245元，预估花费112.7万元。</t>
  </si>
  <si>
    <t>改善357户，1607人的生产生活条件，解决群众在猕猴桃销售季节雨天销售难问题，为群众生产和销售猕猴桃提供便利。</t>
  </si>
  <si>
    <t>④农村供水保障设施建设</t>
  </si>
  <si>
    <t>⑤农村电网建设（通生产、生活用电、提高综合电压和供电可靠性）</t>
  </si>
  <si>
    <t>⑥数字乡村建设（信息通信基础设施建设、数字化、智能化建设等）</t>
  </si>
  <si>
    <t>2025年杨陵街道办北杨村监控安装项目</t>
  </si>
  <si>
    <t>村内安装监控43个点位，总价43*1200=5.16万元（含主机、线路、摄像头及人工）。</t>
  </si>
  <si>
    <t>改善357户，1607人的生活条件,确保村内安全，提升治理效能。</t>
  </si>
  <si>
    <t>区委政法委</t>
  </si>
  <si>
    <t>2025年杨陵街道办夏家沟村监控及调频广播系统安装项目</t>
  </si>
  <si>
    <t>村内安装39个监控点位，估价39*1200元=46800元，安装10个调频广播点位，价为10*1600=16000元。</t>
  </si>
  <si>
    <t>改善351户，1530人的生活条件,确保村内安全，提升治理效能。</t>
  </si>
  <si>
    <t>夏家沟</t>
  </si>
  <si>
    <t>2.人居环境整治</t>
  </si>
  <si>
    <t>①农村卫生厕所改造（户用、公共厕所）</t>
  </si>
  <si>
    <t>②农村污水治理</t>
  </si>
  <si>
    <t>2025年五泉镇崔家寨村五组（孟寨组）污水管网建设项目</t>
  </si>
  <si>
    <r>
      <rPr>
        <sz val="14"/>
        <rFont val="仿宋_GB2312"/>
        <charset val="134"/>
      </rPr>
      <t>主要建设内容有：
1.铺设DN400双壁波纹管125m，铺设DN300 双壁波纹管400m，铺设DN200 双壁波纹管100m，铺设DN100U-PVC接户管1600m，φ700成品检查井38个，φ315入户井143个，配套混凝土路面破除及恢复1100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。污水进入污水处理池。
2.新建40m*60污水处理池1座，包含过滤降解材料。</t>
    </r>
  </si>
  <si>
    <t>改善143户415人排污排水条件，促进人居环境提升，受益人数满意度95%以上。</t>
  </si>
  <si>
    <t>区生态环境局</t>
  </si>
  <si>
    <t>2025年五泉镇郭管村管家组污水管网建设项目</t>
  </si>
  <si>
    <t>主要建设内容有：
1.在管家组门前开挖1400米排水渠，埋设DN300 双壁波纹管1400m，配套增设雨水篦子、检查井。
2.路面扩宽0.5米（1400米，厚度18厘米）。</t>
  </si>
  <si>
    <t>改善110户444人排污排水条件，促进人居环境提升，受益群众满意度95%以上。</t>
  </si>
  <si>
    <t>2025年五泉镇夹道村污水管网建设项目</t>
  </si>
  <si>
    <r>
      <rPr>
        <sz val="14"/>
        <rFont val="仿宋_GB2312"/>
        <charset val="134"/>
      </rPr>
      <t>主要建设内容有：
1.夹道村四组两条街道、五组三条街道安装排污管网全长约1900米（40波纹管，破碎水泥路面加恢复，带门前小沉淀池加箅子），在四组南、五组南分别建一座20m×20m×2.5m=1000m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的雨污收集池；
2.加装雨水篦子180个，规格50cm×70cm
3.对夹道村四组两条街、五组三条街180户门前花坛修复，每户1.8平方米，长6米，宽0.3米，约324平方米。</t>
    </r>
  </si>
  <si>
    <t>改善189户752人的排污排水条件，促进人居环境提升，受益群众满意度95％。</t>
  </si>
  <si>
    <t>2025年五泉镇茂陵村污水管网建设项目</t>
  </si>
  <si>
    <t>项目主要建设内容有：
1.新建塬上组后街排水渠长145米、宽2米、厚12厘米。共计34.8立方米（铺设DN300双壁波纹管，含人工挖沟槽及回填，管沟铺砂）。
2.新建排污检查井1座，集水井1座。</t>
  </si>
  <si>
    <t>改善32户160人排污排水条件，促进人居环境提升，受益群众满意度95%以上。</t>
  </si>
  <si>
    <t>2025年五泉镇绛中村污水管网建设项目</t>
  </si>
  <si>
    <t>主要建设内容有：
1.铺设排污管网3.5公里（DN300波纹管，破碎水泥路面+恢复，带农户门前小沉淀池+篦子）。
2.一、二组新建两个污水沉淀池共3200立方米（沉淀池20M×20M×4M×2）。</t>
  </si>
  <si>
    <t>改善458户1800名群众生活质量，方便群众生活，促进人居环境提升，受益群众满意度95%以上。</t>
  </si>
  <si>
    <t>2025年五泉镇上湾村污水管网建设项目</t>
  </si>
  <si>
    <t>主要建设内容有：南街东西段排水，铺设DN500波纹管140米（含破碎水泥路面加恢复，污水井2座）。污水最终汇入涝池。</t>
  </si>
  <si>
    <t>2025年4月至2025年12月</t>
  </si>
  <si>
    <t>改善71户228人的生产生活，为群众提供便捷，受益群众满意度95%以上。</t>
  </si>
  <si>
    <t>2025年五泉镇曹堡村污水管网建设项目</t>
  </si>
  <si>
    <t>主要建设内容有：铺设型号30波纹管，管道长509米，其中：一组30波纹管260米，二组30波纹管249米。（含路面破损修复）</t>
  </si>
  <si>
    <t>改善130户520人的生活质量，人居环境，为群众提供便捷，受益群众满意度98%以上。</t>
  </si>
  <si>
    <t>2025年五泉镇官村污水管网建设项目</t>
  </si>
  <si>
    <t>项目建设位于村委会以东（原涝池基础上），主要建设内容有：
1.对现有涝池进行改造，采购一套污水处理设备，升级为污水处理站。
2.铺设1500米污水管网（40波纹管，破碎水泥路面+恢复），污水管网最终接入杨扶路市政管网。</t>
  </si>
  <si>
    <t>改善589户2582人生活质量，方便群众生活，促进人居环境提升，受益群众满意度95%以上。</t>
  </si>
  <si>
    <t>官村</t>
  </si>
  <si>
    <t>2025年五泉镇绛南村污水处理设施建设项目</t>
  </si>
  <si>
    <t>扩大现有稳定塘（位于村委会东侧），确保全村污水处理达标。建设污水处理池一座3200立方米。</t>
  </si>
  <si>
    <t>改善182户746人的排污排水条件，促进人居环境提升，受益群众满意度95％。</t>
  </si>
  <si>
    <t>2025年五泉镇斜上村四组污水处理站建设项目</t>
  </si>
  <si>
    <t>项目位于斜上村四组，主要建设内容：在斜上村四组南建设污水处理站1座300平方米，采购污水处理设备一套。</t>
  </si>
  <si>
    <t>改善75户306人生活环境，解决排污问题，群众满意度95%以上。</t>
  </si>
  <si>
    <t>2025年揉谷镇除张村雨污管网建设项目</t>
  </si>
  <si>
    <t>一组：排水排污（含路面破除）管道：波纹管Φ300mm,1340米，排水排污Φ110mm管410米（含主材）砌Φ1000mm检查井20个，砌雨水收水篦井97个，主给水Φ50mm管900米，支给水Φ25mm管208米。
三组：排水排污（含路面破除）波纹管Φ300mm280米，波纹管Φ500mm600米，砌Φ1000mm检查井20个，砌雨水收水篦井28个，排水排污波纹管Φ110mm管90米，给水Φ50mm管266米，给水Φ25mm管40米。</t>
  </si>
  <si>
    <t>改善本村一组154户共724人，三组97户共450人生活条件。受益群众满意度95%以上。</t>
  </si>
  <si>
    <t>2025年揉谷镇陵湾村污水管网铺设项目</t>
  </si>
  <si>
    <t>陵湾村铺设污水管网6800米、一组Φ300波纹管2300米，Φ110波纹管1350米；二组Φ300波纹管2080米，Φ110波纹管1230米；三组Φ300波纹管1190米，Φ110波纹管780米；五组Φ300波纹管1230米，Φ110波纹管780米；包括水泥路面破碎及恢复，带农户门前小沉淀池+篦子。</t>
  </si>
  <si>
    <t>2025年3月-2025年10月</t>
  </si>
  <si>
    <t>提升村容村貌，改善全村429户，2145人出行环境，群众满意度95%以上。</t>
  </si>
  <si>
    <t>陵湾村</t>
  </si>
  <si>
    <t>2025年揉谷镇陵东村污水管网铺设项目</t>
  </si>
  <si>
    <t>新建50型波纹主管排污管网（水泥路面破碎+恢复，带农户门前小沉淀池+篦子）732米，新建40型波纹主管排污管网（水泥路面破碎+恢复，带农户门前小沉淀池+篦子）340米，新建30型波纹主管排污管网（水泥路面破碎+恢复，带农户门前小沉淀池+篦子）2260米，检查井58个。</t>
  </si>
  <si>
    <t>2025年3月-2025年5月</t>
  </si>
  <si>
    <t>改善排污条件，提升人居环境，受益群众满意度95%以上。</t>
  </si>
  <si>
    <t>陵
东
村</t>
  </si>
  <si>
    <t>2025年揉谷镇石家村排污管网项目</t>
  </si>
  <si>
    <t>石家村振兴大道新建排污管网750米，其中500双壁波纹管750米，包括水泥路面破损及恢复，检查井16个。</t>
  </si>
  <si>
    <t>2025年5月-2025年10月</t>
  </si>
  <si>
    <t>改善643户2946人的生活污水乱流问题，改善生活条件，受益群众满意度95%以上。</t>
  </si>
  <si>
    <t>2025年大寨街道黎陈村雨水管网改造项目</t>
  </si>
  <si>
    <r>
      <rPr>
        <sz val="14"/>
        <rFont val="仿宋_GB2312"/>
        <charset val="134"/>
      </rPr>
      <t>设有4个小组改造项目，包括黎沟组495米，上河组360米，北台组351米，中台组478米，共计1684米，约每米170元，总投资280850元，工程分为八个部分。①开挖渠道1684米，每米15元，工程计价25260元；②修建沟道1684米，每米50元，工程计价84200元；③预制盖板复位1684米，每米20元，工程计价33680元；④沟底灰土回填1684米，每米10元，工程计价16840元；⑤净土回填1684米，每米5元，工程计价8420元；⑥砂石17车（25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每车）每车5000元，工程计价85000元；⑦水泥21吨，每吨450元，工程计价9450元；⑧机械费用每小时180元，工程计价18000元。雨水排向344国道。</t>
    </r>
  </si>
  <si>
    <t>2025年大寨街道办杜寨村排水渠建设项目</t>
  </si>
  <si>
    <t>修建排水渠3条街道共410米（二组西城西街100米，三组向阳街160米，二组老卜子到西城西街150米）三组向阳街路面曲直加宽3米，40米长，拓宽改造120平方米。全村排水渠盖板使用年限较长，过路车辆压损严重，需要更换2000个（规格：60cm*90cm*6cm）</t>
  </si>
  <si>
    <t>改善533户，2301人排污排水条件，促进人居环境提升，受益人数满意度95%。</t>
  </si>
  <si>
    <t>2025年大寨街道办西小寨村污水治理项目</t>
  </si>
  <si>
    <t>新修污水管3834米，道路两边各扩0.5米，两边各下挖1米，预埋直径0.5米的波纹管，接入杨扶路市政污水管道。包含路面混凝土破除开挖、波纹管直埋安装、路面恢复硬化等。</t>
  </si>
  <si>
    <t>2025年杨陵街道办乔家底村排污管道改造项目</t>
  </si>
  <si>
    <t>1.乔家组街道东边南北向更换排污主管道，U50，300米。2.下北阳组街道内门前两侧更换排污主管道，U50，1800米。</t>
  </si>
  <si>
    <t>2025年杨陵街道办曹新庄村杨家庄整组门前排污渠建设</t>
  </si>
  <si>
    <t>1.铺设300φPVC排污管720米，解决一组41户（杨家庄）二组11户（南一街）共52户生活污水排放问题。2.铺设300φ波纹管120米建设农户屋后排污管道。</t>
  </si>
  <si>
    <t>改善人居住环境，提高生活质量，促进人居环境提升，受益群众满意度90%以上。</t>
  </si>
  <si>
    <t>曹新庄村</t>
  </si>
  <si>
    <t>2025年杨陵街道办张家岗村付家庄组排污管道改造项目</t>
  </si>
  <si>
    <t>改造新一街到新四街三条后粪道排污管网，需500波纹管约470米。</t>
  </si>
  <si>
    <t>为111户345人解决污水排放问题</t>
  </si>
  <si>
    <t>2025年杨陵街道办崔东沟村排水系统改造项目</t>
  </si>
  <si>
    <t>将村内1000米排水管网更换为800mm水泥管，总价1000*260=26万元。</t>
  </si>
  <si>
    <t>2025年3月-2025年7月</t>
  </si>
  <si>
    <t>改善348户1375人的生产生活条件短板，解决排水不畅引起的淹没村民耕地问题。</t>
  </si>
  <si>
    <t>2025年杨陵街道办柴家咀村稳定塘及排污管网项目</t>
  </si>
  <si>
    <t>新建污水治理稳定塘一座（带污水处理净化设备及配套水泵），长50米、宽30米深3.5米（容积为5250立方米）及排污管网（50波纹管、破碎路面+恢复）1200米。</t>
  </si>
  <si>
    <t>解决现有稳定塘容积不足问题，解决夏天污水发酵发臭、蚊虫滋生问题，改善人居环境卫生，提升村民幸福感。</t>
  </si>
  <si>
    <t>柴家咀</t>
  </si>
  <si>
    <t>③农村垃圾治理</t>
  </si>
  <si>
    <t>④村容村貌提升</t>
  </si>
  <si>
    <t>2025年大寨街道办黎陈村环境美化提升项目</t>
  </si>
  <si>
    <t>计划年内种植独杆月季200棵,单价80元，小计16000元；栽种绿篱50000株，单价2元，小计100000元;栽植人工费20元*200棵+绿篱1000元=5000元；清理卫生死角、拆除乱搭乱建、沟渠垃圾拉运等机械费+人工费，小计50000元。工程总计价：151000元。</t>
  </si>
  <si>
    <t>提升村内环境风貌，惠及人口2038人。改善人居环境，受益群众满意度达95％。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</si>
  <si>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</si>
  <si>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</si>
  <si>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</si>
  <si>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</si>
  <si>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</si>
  <si>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2025年五泉镇绛中村亮化项目</t>
  </si>
  <si>
    <t>主要建设内容有：一组、二组、三组安装太阳能路灯（灯杆6m）140盏，间距30米，功率80瓦。</t>
  </si>
  <si>
    <t>2025年7月-2025年19月</t>
  </si>
  <si>
    <t>改善458户1800人生活条件，提高生活质量，方便群众生活，促进人居环境提升，受益群众满意度95%以上。</t>
  </si>
  <si>
    <t>2025年五泉镇曹堡村亮化项目</t>
  </si>
  <si>
    <t>主要建设内容有：朱家村委会到曹堡村接壤处，朱家一组，主干道路安装太阳能路灯（灯杆高7米）60盏，路长1800米，每盏间隔30米，功率80瓦。</t>
  </si>
  <si>
    <t>2025年7月-2025年9月</t>
  </si>
  <si>
    <t>改善408户村民1726人的生活环境，方便群众出行，提升村民的幸福感，群众满意度98%以上。</t>
  </si>
  <si>
    <t>2025年五泉镇夹道村亮化项目</t>
  </si>
  <si>
    <t>主要建设内容有：夹道村主干道和4个小组进村路安装太阳能路灯90盏（灯杆6m），功率80瓦，间隔30米。</t>
  </si>
  <si>
    <t>为456户人数1810人提供出行便利，改善人居环境，受益群众满意度95％。</t>
  </si>
  <si>
    <t>2025年五泉镇汤家村亮化项目</t>
  </si>
  <si>
    <t>该项目涉及全村，主要建设内容包括：
1.对孟杨路汤家村段420米进行亮化提升，加装36盏LED太阳能路灯（6m灯杆，80W）。
2.对汤家村3个小组15条街道进行亮化提升，更换65盏LED太阳能路灯（80W）。</t>
  </si>
  <si>
    <t>改善335户1761人的生产生活条件，方便群众出行，群众满意度95%以上。</t>
  </si>
  <si>
    <t>2025年五泉镇官村亮化项目</t>
  </si>
  <si>
    <t>主要建设内容：官村一、二、三组主干道路，安装太阳能路灯（灯杆高6米）150盏，路长共4500米，每盏间隔30米，功率80瓦。</t>
  </si>
  <si>
    <t>改善589户2582人的生活环境，方便群众出行，提升村民的幸福感，群众满意度98%以上。</t>
  </si>
  <si>
    <t>2025年揉谷镇陵湾村安装路灯项目</t>
  </si>
  <si>
    <t>安装太阳能路灯（飞利浦）共计51盏(含太阳能板、太阳能灯、灯杆6米、基础)。三条道路全长1530米；其中村委东路需安装11盏；观光路需13盏；道班路需27盏。</t>
  </si>
  <si>
    <t>美化亮化村容村貌。惠及全村3151人。美化亮化村容村貌，群众满意度95%以上。</t>
  </si>
  <si>
    <t>2025年揉谷镇光明村路灯建设项目</t>
  </si>
  <si>
    <t>对两条进村路安装路灯，共安装63盏路灯，灯杆高7米（金鑫智慧照明牌，6-人字臂型）。</t>
  </si>
  <si>
    <t>改善652 户2685人生产生活条件。提高生活质量，方便群众生活，受益群众满意度95%以上。</t>
  </si>
  <si>
    <t>2025年揉谷镇田东村更换路灯项目</t>
  </si>
  <si>
    <t>对全村120 盏路灯进行更换（功率60瓦，含线、线路，控制开关，灯杆7米），重新铺设2.5平方毫米铜线 3700 米；其中一、四组共12条街道共65盏，二三组10条街道共55盏。</t>
  </si>
  <si>
    <t>2025年1月-2025年6月</t>
  </si>
  <si>
    <t>通过基础设施改造，改善全村338户1500人出行环境，提升村民幸福指数，群众满意度98%以上。</t>
  </si>
  <si>
    <t>2025年揉谷镇秦丰村农村公共照明设施建设项目</t>
  </si>
  <si>
    <t>更换太阳能路灯25盏：2号路长500米，单排每20米一盏，（含太阳能板、蓄电池、8米灯杆、地笼、）灯具为100WLED，品牌为恒耀照明，型号为TYN6301。</t>
  </si>
  <si>
    <t>改善368户，1680人村内道路交通，提高生产生活质量。改善生活条件，方便群众，受益群众满意度97%以上。</t>
  </si>
  <si>
    <t>秦丰村</t>
  </si>
  <si>
    <t>材料费、施
工费</t>
  </si>
  <si>
    <t>2025年揉谷镇太子藏村村内照明设施项目</t>
  </si>
  <si>
    <t>太子藏村二号路进村路和107省道进村路合计安装普通路灯20盏（含线路、控制开关、路灯参数：天奕led路灯全套自弯杆，7米高，100瓦）。其中2号路至聚仙殿长300余米，每30米安装一盏，需要10盏；107省道至四组李芳琴家庄基后长300余米，每30米安装一盏，需要10盏。</t>
  </si>
  <si>
    <t>保证全村371户，1375人夜间出行安全。通过进村道路安装路灯，保证群众夜间出行安全，群众满意度95%以上。</t>
  </si>
  <si>
    <t>2025年大寨街道办西小寨村全村路灯提升改造项目</t>
  </si>
  <si>
    <t>在村内1030米的道路旁增设太阳能路灯（6米锥形杆，人字臂，口径60-133，颜色:上白下蓝，70W太阳能板，60安时内置电池，75W天宝，立杆2.0厚）35盏，更换维修全村现有20个摄像头。预算投资15万。</t>
  </si>
  <si>
    <t>提升村内环境风貌，确保村民安全出行，惠及人口1342人。改善人居环境，受益群众满意度达95％。</t>
  </si>
  <si>
    <t>2025年杨陵街道办南杨村路灯项目</t>
  </si>
  <si>
    <t>村内原有路灯年久老化，大部分灯杆、抱箍、灯罩生锈破损严重，现计划更换路灯，在村主干道、进村路等安装普通路灯（含线、线路、灯杆7米）73盏，功率60w，总投资10.2万元。</t>
  </si>
  <si>
    <t>改善351户1530人生活条件，进一步提升村民的幸福感和安全感，提高生活质量，方便群众出行，受益群众满意度95％以上。</t>
  </si>
  <si>
    <t>南杨村</t>
  </si>
  <si>
    <t>⑤开展县乡村公共服务一体化示范创建</t>
  </si>
  <si>
    <t>⑥其他（便民综合服务设施、文化活动广场、体育设施、村级客运站、农村公益性殡葬设施建设等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</si>
  <si>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</si>
  <si>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</si>
  <si>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</si>
  <si>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</si>
  <si>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</si>
  <si>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</si>
  <si>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</si>
  <si>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①农村危房改造等农房改造（巩固维修）</t>
  </si>
  <si>
    <t>2.教育</t>
  </si>
  <si>
    <t>①享受“雨露计划”职业教育补助</t>
  </si>
  <si>
    <t>②参与“学前学会普通话”行动</t>
  </si>
  <si>
    <t>③其他教育类项目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</si>
  <si>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</si>
  <si>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</si>
  <si>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</si>
  <si>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</si>
  <si>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</si>
  <si>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1项目管理费</t>
  </si>
  <si>
    <t>①项目管理费</t>
  </si>
  <si>
    <t>2025年项目管理费</t>
  </si>
  <si>
    <t>主要用于项目前期设计、评审、招标、监理以及验收等与项目管理相关的支出</t>
  </si>
  <si>
    <t>通过项目管理费的使用，助力乡村振兴</t>
  </si>
  <si>
    <t>杨陵区</t>
  </si>
  <si>
    <t>区财政局</t>
  </si>
  <si>
    <t>项目管理费</t>
  </si>
  <si>
    <t>八、其他</t>
  </si>
  <si>
    <t>1.其他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</si>
</sst>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1"/>
      <name val="仿宋_GB2312"/>
      <charset val="134"/>
    </font>
    <font>
      <b/>
      <sz val="11"/>
      <name val="黑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仿宋"/>
      <charset val="134"/>
    </font>
    <font>
      <b/>
      <sz val="14"/>
      <name val="仿宋_GB2312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3"/>
  <sheetViews>
    <sheetView tabSelected="1" zoomScale="60" zoomScaleNormal="60" workbookViewId="0">
      <selection activeCell="P6" sqref="P6"/>
    </sheetView>
  </sheetViews>
  <sheetFormatPr defaultColWidth="10" defaultRowHeight="14.25"/>
  <cols>
    <col min="1" max="1" width="12.0333333333333" style="2" customWidth="1"/>
    <col min="2" max="2" width="17.1583333333333" style="7" customWidth="1"/>
    <col min="3" max="3" width="56.3" style="11" customWidth="1"/>
    <col min="4" max="4" width="12.775" style="7" customWidth="1"/>
    <col min="5" max="5" width="44.075" style="11" customWidth="1"/>
    <col min="6" max="6" width="5.55833333333333" style="7" customWidth="1"/>
    <col min="7" max="8" width="7" style="7" customWidth="1"/>
    <col min="9" max="10" width="6.44166666666667" style="7" customWidth="1"/>
    <col min="11" max="11" width="5.775" style="7" customWidth="1"/>
    <col min="12" max="12" width="5.10833333333333" style="7" customWidth="1"/>
    <col min="13" max="13" width="5.225" style="7" customWidth="1"/>
    <col min="14" max="14" width="5.33333333333333" style="7" customWidth="1"/>
    <col min="15" max="15" width="7.59166666666667" style="7" customWidth="1"/>
    <col min="16" max="16" width="11.3" style="7" customWidth="1"/>
    <col min="17" max="17" width="9.81666666666667" style="7" customWidth="1"/>
    <col min="18" max="18" width="3.69166666666667" style="7" customWidth="1"/>
    <col min="19" max="19" width="5.925" style="7" customWidth="1"/>
    <col min="20" max="20" width="4.31666666666667" style="7" customWidth="1"/>
    <col min="21" max="21" width="4.43333333333333" style="7" customWidth="1"/>
    <col min="22" max="22" width="8.89166666666667" style="2" customWidth="1"/>
    <col min="23" max="23" width="7.4" style="2" customWidth="1"/>
    <col min="24" max="24" width="7.525" style="2" customWidth="1"/>
    <col min="25" max="25" width="11.6666666666667" style="2" customWidth="1"/>
    <col min="26" max="16377" width="10" style="2"/>
    <col min="16378" max="16384" width="10" style="12"/>
  </cols>
  <sheetData>
    <row r="1" s="1" customFormat="1" ht="37" customHeight="1" spans="1:25">
      <c r="A1" s="13" t="s">
        <v>0</v>
      </c>
      <c r="B1" s="13"/>
      <c r="C1" s="14"/>
      <c r="D1" s="13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="2" customFormat="1" ht="28" customHeight="1" spans="1:25">
      <c r="A2" s="15"/>
      <c r="B2" s="16"/>
      <c r="C2" s="15"/>
      <c r="D2" s="16"/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47"/>
      <c r="R2" s="47"/>
      <c r="S2" s="47"/>
      <c r="T2" s="47"/>
      <c r="U2" s="47"/>
      <c r="V2" s="48"/>
      <c r="W2" s="49" t="s">
        <v>1</v>
      </c>
      <c r="X2" s="50"/>
      <c r="Y2" s="47"/>
    </row>
    <row r="3" s="2" customFormat="1" ht="21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/>
      <c r="I3" s="17" t="s">
        <v>9</v>
      </c>
      <c r="J3" s="17" t="s">
        <v>10</v>
      </c>
      <c r="K3" s="17" t="s">
        <v>11</v>
      </c>
      <c r="L3" s="17" t="s">
        <v>12</v>
      </c>
      <c r="M3" s="17"/>
      <c r="N3" s="17" t="s">
        <v>13</v>
      </c>
      <c r="O3" s="17"/>
      <c r="P3" s="17" t="s">
        <v>14</v>
      </c>
      <c r="Q3" s="17"/>
      <c r="R3" s="17"/>
      <c r="S3" s="17"/>
      <c r="T3" s="17"/>
      <c r="U3" s="17"/>
      <c r="V3" s="17"/>
      <c r="W3" s="51" t="s">
        <v>15</v>
      </c>
      <c r="X3" s="51" t="s">
        <v>16</v>
      </c>
      <c r="Y3" s="51" t="s">
        <v>17</v>
      </c>
    </row>
    <row r="4" s="2" customFormat="1" ht="27" customHeight="1" spans="1:25">
      <c r="A4" s="17"/>
      <c r="B4" s="17"/>
      <c r="C4" s="17"/>
      <c r="D4" s="17"/>
      <c r="E4" s="17"/>
      <c r="F4" s="17"/>
      <c r="G4" s="18"/>
      <c r="H4" s="18"/>
      <c r="I4" s="17"/>
      <c r="J4" s="17"/>
      <c r="K4" s="17"/>
      <c r="L4" s="17"/>
      <c r="M4" s="17"/>
      <c r="N4" s="17"/>
      <c r="O4" s="17"/>
      <c r="P4" s="17" t="s">
        <v>18</v>
      </c>
      <c r="Q4" s="17" t="s">
        <v>19</v>
      </c>
      <c r="R4" s="17"/>
      <c r="S4" s="17"/>
      <c r="T4" s="17"/>
      <c r="U4" s="17"/>
      <c r="V4" s="17" t="s">
        <v>20</v>
      </c>
      <c r="W4" s="51"/>
      <c r="X4" s="51"/>
      <c r="Y4" s="51"/>
    </row>
    <row r="5" s="2" customFormat="1" ht="27" customHeight="1" spans="1:25">
      <c r="A5" s="17"/>
      <c r="B5" s="17"/>
      <c r="C5" s="17"/>
      <c r="D5" s="17"/>
      <c r="E5" s="17"/>
      <c r="F5" s="17"/>
      <c r="G5" s="18" t="s">
        <v>21</v>
      </c>
      <c r="H5" s="18" t="s">
        <v>22</v>
      </c>
      <c r="I5" s="17"/>
      <c r="J5" s="17"/>
      <c r="K5" s="17"/>
      <c r="L5" s="17" t="s">
        <v>23</v>
      </c>
      <c r="M5" s="17" t="s">
        <v>24</v>
      </c>
      <c r="N5" s="17" t="s">
        <v>23</v>
      </c>
      <c r="O5" s="17" t="s">
        <v>24</v>
      </c>
      <c r="P5" s="17"/>
      <c r="Q5" s="52" t="s">
        <v>25</v>
      </c>
      <c r="R5" s="53" t="s">
        <v>26</v>
      </c>
      <c r="S5" s="53" t="s">
        <v>27</v>
      </c>
      <c r="T5" s="53" t="s">
        <v>28</v>
      </c>
      <c r="U5" s="53" t="s">
        <v>29</v>
      </c>
      <c r="V5" s="17"/>
      <c r="W5" s="51"/>
      <c r="X5" s="51"/>
      <c r="Y5" s="51"/>
    </row>
    <row r="6" s="3" customFormat="1" ht="22" customHeight="1" spans="1:25">
      <c r="A6" s="19" t="s">
        <v>30</v>
      </c>
      <c r="B6" s="20"/>
      <c r="C6" s="21"/>
      <c r="D6" s="20"/>
      <c r="E6" s="21"/>
      <c r="F6" s="20">
        <f>F7+F88+F178</f>
        <v>84</v>
      </c>
      <c r="G6" s="20"/>
      <c r="H6" s="20"/>
      <c r="I6" s="20"/>
      <c r="J6" s="20"/>
      <c r="K6" s="20"/>
      <c r="L6" s="20"/>
      <c r="M6" s="20"/>
      <c r="N6" s="20"/>
      <c r="O6" s="20"/>
      <c r="P6" s="20">
        <f>P7+P88+P178</f>
        <v>6739.65</v>
      </c>
      <c r="Q6" s="20">
        <f>Q7+Q88+Q178</f>
        <v>6322.65</v>
      </c>
      <c r="R6" s="20"/>
      <c r="S6" s="20"/>
      <c r="T6" s="20"/>
      <c r="U6" s="20"/>
      <c r="V6" s="20">
        <f>V7+V88+V178</f>
        <v>417</v>
      </c>
      <c r="W6" s="20"/>
      <c r="X6" s="20"/>
      <c r="Y6" s="20"/>
    </row>
    <row r="7" s="3" customFormat="1" ht="31" customHeight="1" spans="1:25">
      <c r="A7" s="22" t="s">
        <v>31</v>
      </c>
      <c r="B7" s="20"/>
      <c r="C7" s="21"/>
      <c r="D7" s="20"/>
      <c r="E7" s="21"/>
      <c r="F7" s="20">
        <f>F8+F28+F41+F46+F53+F59+F65</f>
        <v>29</v>
      </c>
      <c r="G7" s="20"/>
      <c r="H7" s="20"/>
      <c r="I7" s="20"/>
      <c r="J7" s="20"/>
      <c r="K7" s="20"/>
      <c r="L7" s="20"/>
      <c r="M7" s="20"/>
      <c r="N7" s="20"/>
      <c r="O7" s="20"/>
      <c r="P7" s="20">
        <f>P8+P28+P41+P46+P53+P59+P65</f>
        <v>3868.1</v>
      </c>
      <c r="Q7" s="20">
        <f>Q8+Q28+Q41+Q46+Q53+Q59+Q65</f>
        <v>3453.1</v>
      </c>
      <c r="R7" s="20"/>
      <c r="S7" s="20"/>
      <c r="T7" s="20"/>
      <c r="U7" s="20"/>
      <c r="V7" s="20">
        <f>V8+V28+V41+V46+V53+V59+V65</f>
        <v>415</v>
      </c>
      <c r="W7" s="20"/>
      <c r="X7" s="20"/>
      <c r="Y7" s="20"/>
    </row>
    <row r="8" s="3" customFormat="1" ht="29" customHeight="1" spans="1:25">
      <c r="A8" s="23" t="s">
        <v>32</v>
      </c>
      <c r="B8" s="20"/>
      <c r="C8" s="21"/>
      <c r="D8" s="20"/>
      <c r="E8" s="21"/>
      <c r="F8" s="20">
        <f>F9+F21+F23+F24+F25+F26</f>
        <v>13</v>
      </c>
      <c r="G8" s="20"/>
      <c r="H8" s="20"/>
      <c r="I8" s="20"/>
      <c r="J8" s="20"/>
      <c r="K8" s="20"/>
      <c r="L8" s="20"/>
      <c r="M8" s="20"/>
      <c r="N8" s="20"/>
      <c r="O8" s="20"/>
      <c r="P8" s="20">
        <f>P9+P21+P23+P24+P25+P26</f>
        <v>1401</v>
      </c>
      <c r="Q8" s="20">
        <f>Q9+Q21+Q23+Q24+Q25+Q26</f>
        <v>1341</v>
      </c>
      <c r="R8" s="20"/>
      <c r="S8" s="20"/>
      <c r="T8" s="20"/>
      <c r="U8" s="20"/>
      <c r="V8" s="20">
        <f>V9+V21+V23+V24+V25+V26</f>
        <v>60</v>
      </c>
      <c r="W8" s="20"/>
      <c r="X8" s="20"/>
      <c r="Y8" s="20"/>
    </row>
    <row r="9" s="4" customFormat="1" ht="32" customHeight="1" spans="1:25">
      <c r="A9" s="24" t="s">
        <v>33</v>
      </c>
      <c r="B9" s="25"/>
      <c r="C9" s="26"/>
      <c r="D9" s="25"/>
      <c r="E9" s="26"/>
      <c r="F9" s="25">
        <v>11</v>
      </c>
      <c r="G9" s="25"/>
      <c r="H9" s="25"/>
      <c r="I9" s="25"/>
      <c r="J9" s="25"/>
      <c r="K9" s="25"/>
      <c r="L9" s="25"/>
      <c r="M9" s="25"/>
      <c r="N9" s="25"/>
      <c r="O9" s="25"/>
      <c r="P9" s="25">
        <f>P10+P11+P12+P13+P14+P15+P16+P17+P18+P19+P20</f>
        <v>1306.96</v>
      </c>
      <c r="Q9" s="25">
        <f>Q10+Q11+Q12+Q13+Q14+Q15+Q16+Q17+Q18+Q19+Q20</f>
        <v>1246.96</v>
      </c>
      <c r="R9" s="25"/>
      <c r="S9" s="25"/>
      <c r="T9" s="25"/>
      <c r="U9" s="25"/>
      <c r="V9" s="25">
        <f>V10+V11+V12+V13+V14+V15+V16+V17+V18+V19+V20</f>
        <v>60</v>
      </c>
      <c r="W9" s="25"/>
      <c r="X9" s="25"/>
      <c r="Y9" s="25"/>
    </row>
    <row r="10" s="2" customFormat="1" ht="219" customHeight="1" spans="1:25">
      <c r="A10" s="27">
        <v>1</v>
      </c>
      <c r="B10" s="28" t="s">
        <v>34</v>
      </c>
      <c r="C10" s="28" t="s">
        <v>35</v>
      </c>
      <c r="D10" s="29" t="s">
        <v>36</v>
      </c>
      <c r="E10" s="28" t="s">
        <v>37</v>
      </c>
      <c r="F10" s="30"/>
      <c r="G10" s="29" t="s">
        <v>38</v>
      </c>
      <c r="H10" s="29" t="s">
        <v>39</v>
      </c>
      <c r="I10" s="29" t="s">
        <v>40</v>
      </c>
      <c r="J10" s="29" t="s">
        <v>40</v>
      </c>
      <c r="K10" s="29" t="s">
        <v>40</v>
      </c>
      <c r="L10" s="29"/>
      <c r="M10" s="30"/>
      <c r="N10" s="29">
        <v>849</v>
      </c>
      <c r="O10" s="44">
        <v>3796</v>
      </c>
      <c r="P10" s="44">
        <v>111.53</v>
      </c>
      <c r="Q10" s="29">
        <v>111.53</v>
      </c>
      <c r="R10" s="29"/>
      <c r="S10" s="29"/>
      <c r="T10" s="29"/>
      <c r="U10" s="29"/>
      <c r="V10" s="30"/>
      <c r="W10" s="29" t="s">
        <v>38</v>
      </c>
      <c r="X10" s="29" t="s">
        <v>41</v>
      </c>
      <c r="Y10" s="29" t="s">
        <v>42</v>
      </c>
    </row>
    <row r="11" s="2" customFormat="1" ht="170" customHeight="1" spans="1:25">
      <c r="A11" s="27">
        <v>2</v>
      </c>
      <c r="B11" s="28" t="s">
        <v>43</v>
      </c>
      <c r="C11" s="28" t="s">
        <v>44</v>
      </c>
      <c r="D11" s="29" t="s">
        <v>45</v>
      </c>
      <c r="E11" s="28" t="s">
        <v>46</v>
      </c>
      <c r="F11" s="30"/>
      <c r="G11" s="29" t="s">
        <v>38</v>
      </c>
      <c r="H11" s="29" t="s">
        <v>47</v>
      </c>
      <c r="I11" s="29" t="s">
        <v>40</v>
      </c>
      <c r="J11" s="29" t="s">
        <v>40</v>
      </c>
      <c r="K11" s="29" t="s">
        <v>40</v>
      </c>
      <c r="L11" s="29"/>
      <c r="M11" s="30"/>
      <c r="N11" s="29">
        <v>422</v>
      </c>
      <c r="O11" s="29">
        <v>1820</v>
      </c>
      <c r="P11" s="29">
        <v>12</v>
      </c>
      <c r="Q11" s="29">
        <v>12</v>
      </c>
      <c r="R11" s="29"/>
      <c r="S11" s="29"/>
      <c r="T11" s="29"/>
      <c r="U11" s="29"/>
      <c r="V11" s="30"/>
      <c r="W11" s="29" t="s">
        <v>38</v>
      </c>
      <c r="X11" s="29" t="s">
        <v>41</v>
      </c>
      <c r="Y11" s="29" t="s">
        <v>48</v>
      </c>
    </row>
    <row r="12" s="2" customFormat="1" ht="187" customHeight="1" spans="1:25">
      <c r="A12" s="27">
        <v>3</v>
      </c>
      <c r="B12" s="31" t="s">
        <v>49</v>
      </c>
      <c r="C12" s="31" t="s">
        <v>50</v>
      </c>
      <c r="D12" s="32" t="s">
        <v>51</v>
      </c>
      <c r="E12" s="31" t="s">
        <v>52</v>
      </c>
      <c r="F12" s="32"/>
      <c r="G12" s="32" t="s">
        <v>38</v>
      </c>
      <c r="H12" s="32" t="s">
        <v>53</v>
      </c>
      <c r="I12" s="32" t="s">
        <v>40</v>
      </c>
      <c r="J12" s="32" t="s">
        <v>40</v>
      </c>
      <c r="K12" s="32" t="s">
        <v>40</v>
      </c>
      <c r="L12" s="32"/>
      <c r="M12" s="32"/>
      <c r="N12" s="32">
        <v>458</v>
      </c>
      <c r="O12" s="32">
        <v>1800</v>
      </c>
      <c r="P12" s="32">
        <v>123.26</v>
      </c>
      <c r="Q12" s="32">
        <v>123.26</v>
      </c>
      <c r="R12" s="32"/>
      <c r="S12" s="32"/>
      <c r="T12" s="32"/>
      <c r="U12" s="32"/>
      <c r="V12" s="32"/>
      <c r="W12" s="32" t="s">
        <v>38</v>
      </c>
      <c r="X12" s="32" t="s">
        <v>41</v>
      </c>
      <c r="Y12" s="32" t="s">
        <v>54</v>
      </c>
    </row>
    <row r="13" s="3" customFormat="1" ht="138" customHeight="1" spans="1:25">
      <c r="A13" s="27">
        <v>4</v>
      </c>
      <c r="B13" s="31" t="s">
        <v>55</v>
      </c>
      <c r="C13" s="31" t="s">
        <v>56</v>
      </c>
      <c r="D13" s="32" t="s">
        <v>57</v>
      </c>
      <c r="E13" s="31" t="s">
        <v>58</v>
      </c>
      <c r="F13" s="32"/>
      <c r="G13" s="32" t="s">
        <v>38</v>
      </c>
      <c r="H13" s="32" t="s">
        <v>59</v>
      </c>
      <c r="I13" s="32" t="s">
        <v>40</v>
      </c>
      <c r="J13" s="32" t="s">
        <v>40</v>
      </c>
      <c r="K13" s="32" t="s">
        <v>40</v>
      </c>
      <c r="L13" s="32"/>
      <c r="M13" s="32"/>
      <c r="N13" s="32">
        <v>103</v>
      </c>
      <c r="O13" s="32">
        <v>332</v>
      </c>
      <c r="P13" s="32">
        <v>105</v>
      </c>
      <c r="Q13" s="32">
        <v>105</v>
      </c>
      <c r="R13" s="32"/>
      <c r="S13" s="32"/>
      <c r="T13" s="32"/>
      <c r="U13" s="32"/>
      <c r="V13" s="32"/>
      <c r="W13" s="32" t="s">
        <v>38</v>
      </c>
      <c r="X13" s="32" t="s">
        <v>41</v>
      </c>
      <c r="Y13" s="32" t="s">
        <v>60</v>
      </c>
    </row>
    <row r="14" s="3" customFormat="1" ht="135" customHeight="1" spans="1:25">
      <c r="A14" s="27">
        <v>5</v>
      </c>
      <c r="B14" s="31" t="s">
        <v>61</v>
      </c>
      <c r="C14" s="31" t="s">
        <v>62</v>
      </c>
      <c r="D14" s="32" t="s">
        <v>63</v>
      </c>
      <c r="E14" s="31" t="s">
        <v>64</v>
      </c>
      <c r="F14" s="32"/>
      <c r="G14" s="32" t="s">
        <v>38</v>
      </c>
      <c r="H14" s="32" t="s">
        <v>65</v>
      </c>
      <c r="I14" s="32" t="s">
        <v>40</v>
      </c>
      <c r="J14" s="32" t="s">
        <v>40</v>
      </c>
      <c r="K14" s="32" t="s">
        <v>40</v>
      </c>
      <c r="L14" s="32"/>
      <c r="M14" s="32"/>
      <c r="N14" s="32">
        <v>226</v>
      </c>
      <c r="O14" s="32">
        <v>1096</v>
      </c>
      <c r="P14" s="32">
        <v>9.24</v>
      </c>
      <c r="Q14" s="32">
        <v>9.24</v>
      </c>
      <c r="R14" s="32"/>
      <c r="S14" s="32"/>
      <c r="T14" s="32"/>
      <c r="U14" s="32"/>
      <c r="V14" s="32"/>
      <c r="W14" s="32" t="s">
        <v>38</v>
      </c>
      <c r="X14" s="32" t="s">
        <v>41</v>
      </c>
      <c r="Y14" s="32" t="s">
        <v>60</v>
      </c>
    </row>
    <row r="15" s="2" customFormat="1" ht="149" customHeight="1" spans="1:25">
      <c r="A15" s="27">
        <v>6</v>
      </c>
      <c r="B15" s="28" t="s">
        <v>66</v>
      </c>
      <c r="C15" s="28" t="s">
        <v>67</v>
      </c>
      <c r="D15" s="29" t="s">
        <v>45</v>
      </c>
      <c r="E15" s="28" t="s">
        <v>68</v>
      </c>
      <c r="F15" s="29"/>
      <c r="G15" s="29" t="s">
        <v>38</v>
      </c>
      <c r="H15" s="29" t="s">
        <v>69</v>
      </c>
      <c r="I15" s="29" t="s">
        <v>40</v>
      </c>
      <c r="J15" s="29" t="s">
        <v>40</v>
      </c>
      <c r="K15" s="29" t="s">
        <v>40</v>
      </c>
      <c r="L15" s="29"/>
      <c r="M15" s="29"/>
      <c r="N15" s="29">
        <v>20</v>
      </c>
      <c r="O15" s="29">
        <v>112</v>
      </c>
      <c r="P15" s="44">
        <v>50</v>
      </c>
      <c r="Q15" s="44">
        <v>50</v>
      </c>
      <c r="R15" s="54"/>
      <c r="S15" s="54"/>
      <c r="T15" s="54"/>
      <c r="U15" s="54"/>
      <c r="V15" s="54"/>
      <c r="W15" s="32" t="s">
        <v>38</v>
      </c>
      <c r="X15" s="29" t="s">
        <v>41</v>
      </c>
      <c r="Y15" s="29" t="s">
        <v>70</v>
      </c>
    </row>
    <row r="16" s="2" customFormat="1" ht="170" customHeight="1" spans="1:25">
      <c r="A16" s="27">
        <v>7</v>
      </c>
      <c r="B16" s="33" t="s">
        <v>71</v>
      </c>
      <c r="C16" s="33" t="s">
        <v>72</v>
      </c>
      <c r="D16" s="32" t="s">
        <v>45</v>
      </c>
      <c r="E16" s="31" t="s">
        <v>73</v>
      </c>
      <c r="F16" s="34"/>
      <c r="G16" s="32" t="s">
        <v>38</v>
      </c>
      <c r="H16" s="32" t="s">
        <v>74</v>
      </c>
      <c r="I16" s="32" t="s">
        <v>40</v>
      </c>
      <c r="J16" s="32" t="s">
        <v>40</v>
      </c>
      <c r="K16" s="32" t="s">
        <v>40</v>
      </c>
      <c r="L16" s="32"/>
      <c r="M16" s="32"/>
      <c r="N16" s="34">
        <v>420</v>
      </c>
      <c r="O16" s="34">
        <v>1712</v>
      </c>
      <c r="P16" s="34">
        <v>51</v>
      </c>
      <c r="Q16" s="34">
        <v>51</v>
      </c>
      <c r="R16" s="34"/>
      <c r="S16" s="34"/>
      <c r="T16" s="34"/>
      <c r="U16" s="34"/>
      <c r="V16" s="34"/>
      <c r="W16" s="29" t="s">
        <v>38</v>
      </c>
      <c r="X16" s="32" t="s">
        <v>41</v>
      </c>
      <c r="Y16" s="32" t="s">
        <v>75</v>
      </c>
    </row>
    <row r="17" s="3" customFormat="1" ht="345" customHeight="1" spans="1:25">
      <c r="A17" s="27">
        <v>8</v>
      </c>
      <c r="B17" s="33" t="s">
        <v>76</v>
      </c>
      <c r="C17" s="33" t="s">
        <v>77</v>
      </c>
      <c r="D17" s="32" t="s">
        <v>45</v>
      </c>
      <c r="E17" s="31" t="s">
        <v>78</v>
      </c>
      <c r="F17" s="32"/>
      <c r="G17" s="32" t="s">
        <v>38</v>
      </c>
      <c r="H17" s="32" t="s">
        <v>79</v>
      </c>
      <c r="I17" s="32" t="s">
        <v>40</v>
      </c>
      <c r="J17" s="32" t="s">
        <v>40</v>
      </c>
      <c r="K17" s="32" t="s">
        <v>40</v>
      </c>
      <c r="L17" s="32"/>
      <c r="M17" s="32"/>
      <c r="N17" s="32">
        <v>335</v>
      </c>
      <c r="O17" s="32">
        <v>1761</v>
      </c>
      <c r="P17" s="32">
        <v>349.64</v>
      </c>
      <c r="Q17" s="32">
        <v>349.64</v>
      </c>
      <c r="R17" s="32"/>
      <c r="S17" s="32"/>
      <c r="T17" s="32"/>
      <c r="U17" s="32"/>
      <c r="V17" s="32"/>
      <c r="W17" s="32" t="s">
        <v>38</v>
      </c>
      <c r="X17" s="32" t="s">
        <v>41</v>
      </c>
      <c r="Y17" s="32" t="s">
        <v>80</v>
      </c>
    </row>
    <row r="18" s="2" customFormat="1" ht="116" customHeight="1" spans="1:25">
      <c r="A18" s="27">
        <v>9</v>
      </c>
      <c r="B18" s="28" t="s">
        <v>81</v>
      </c>
      <c r="C18" s="28" t="s">
        <v>82</v>
      </c>
      <c r="D18" s="29" t="s">
        <v>83</v>
      </c>
      <c r="E18" s="28" t="s">
        <v>84</v>
      </c>
      <c r="F18" s="30"/>
      <c r="G18" s="29" t="s">
        <v>85</v>
      </c>
      <c r="H18" s="29" t="s">
        <v>86</v>
      </c>
      <c r="I18" s="29" t="s">
        <v>40</v>
      </c>
      <c r="J18" s="29" t="s">
        <v>40</v>
      </c>
      <c r="K18" s="29" t="s">
        <v>40</v>
      </c>
      <c r="L18" s="29"/>
      <c r="M18" s="30"/>
      <c r="N18" s="29">
        <v>533</v>
      </c>
      <c r="O18" s="29">
        <v>2301</v>
      </c>
      <c r="P18" s="44">
        <v>8.97</v>
      </c>
      <c r="Q18" s="44">
        <v>8.97</v>
      </c>
      <c r="R18" s="29"/>
      <c r="S18" s="29"/>
      <c r="T18" s="29"/>
      <c r="U18" s="29"/>
      <c r="V18" s="30"/>
      <c r="W18" s="29" t="s">
        <v>85</v>
      </c>
      <c r="X18" s="29" t="s">
        <v>41</v>
      </c>
      <c r="Y18" s="29" t="s">
        <v>87</v>
      </c>
    </row>
    <row r="19" s="2" customFormat="1" ht="205" customHeight="1" spans="1:26">
      <c r="A19" s="27">
        <v>10</v>
      </c>
      <c r="B19" s="28" t="s">
        <v>88</v>
      </c>
      <c r="C19" s="28" t="s">
        <v>89</v>
      </c>
      <c r="D19" s="29" t="s">
        <v>83</v>
      </c>
      <c r="E19" s="28" t="s">
        <v>90</v>
      </c>
      <c r="F19" s="30"/>
      <c r="G19" s="29" t="s">
        <v>85</v>
      </c>
      <c r="H19" s="29" t="s">
        <v>91</v>
      </c>
      <c r="I19" s="29" t="s">
        <v>40</v>
      </c>
      <c r="J19" s="29" t="s">
        <v>40</v>
      </c>
      <c r="K19" s="29" t="s">
        <v>40</v>
      </c>
      <c r="L19" s="29"/>
      <c r="M19" s="30"/>
      <c r="N19" s="29">
        <v>321</v>
      </c>
      <c r="O19" s="29">
        <v>1342</v>
      </c>
      <c r="P19" s="29">
        <v>376.32</v>
      </c>
      <c r="Q19" s="29">
        <v>376.32</v>
      </c>
      <c r="R19" s="29"/>
      <c r="S19" s="29"/>
      <c r="T19" s="29"/>
      <c r="U19" s="29"/>
      <c r="V19" s="30"/>
      <c r="W19" s="29" t="s">
        <v>85</v>
      </c>
      <c r="X19" s="29" t="s">
        <v>41</v>
      </c>
      <c r="Y19" s="29" t="s">
        <v>87</v>
      </c>
      <c r="Z19" s="55"/>
    </row>
    <row r="20" s="2" customFormat="1" ht="105" customHeight="1" spans="1:25">
      <c r="A20" s="27">
        <v>11</v>
      </c>
      <c r="B20" s="28" t="s">
        <v>92</v>
      </c>
      <c r="C20" s="28" t="s">
        <v>93</v>
      </c>
      <c r="D20" s="29" t="s">
        <v>94</v>
      </c>
      <c r="E20" s="28" t="s">
        <v>95</v>
      </c>
      <c r="F20" s="30"/>
      <c r="G20" s="29" t="s">
        <v>96</v>
      </c>
      <c r="H20" s="29" t="s">
        <v>97</v>
      </c>
      <c r="I20" s="29" t="s">
        <v>40</v>
      </c>
      <c r="J20" s="29" t="s">
        <v>40</v>
      </c>
      <c r="K20" s="29" t="s">
        <v>40</v>
      </c>
      <c r="L20" s="29"/>
      <c r="M20" s="30"/>
      <c r="N20" s="44">
        <v>357</v>
      </c>
      <c r="O20" s="44">
        <v>1607</v>
      </c>
      <c r="P20" s="44">
        <v>110</v>
      </c>
      <c r="Q20" s="29">
        <v>50</v>
      </c>
      <c r="R20" s="29"/>
      <c r="S20" s="29"/>
      <c r="T20" s="29"/>
      <c r="U20" s="29"/>
      <c r="V20" s="30">
        <v>60</v>
      </c>
      <c r="W20" s="29" t="s">
        <v>96</v>
      </c>
      <c r="X20" s="29" t="s">
        <v>41</v>
      </c>
      <c r="Y20" s="29" t="s">
        <v>60</v>
      </c>
    </row>
    <row r="21" s="2" customFormat="1" ht="41" customHeight="1" spans="1:25">
      <c r="A21" s="35" t="s">
        <v>98</v>
      </c>
      <c r="B21" s="36"/>
      <c r="C21" s="37"/>
      <c r="D21" s="36"/>
      <c r="E21" s="37"/>
      <c r="F21" s="36">
        <v>1</v>
      </c>
      <c r="G21" s="36"/>
      <c r="H21" s="36"/>
      <c r="I21" s="36"/>
      <c r="J21" s="36"/>
      <c r="K21" s="36"/>
      <c r="L21" s="36"/>
      <c r="M21" s="36"/>
      <c r="N21" s="36"/>
      <c r="O21" s="36"/>
      <c r="P21" s="36">
        <f>P22</f>
        <v>60</v>
      </c>
      <c r="Q21" s="36">
        <f>Q22</f>
        <v>60</v>
      </c>
      <c r="R21" s="36"/>
      <c r="S21" s="36"/>
      <c r="T21" s="36"/>
      <c r="U21" s="36"/>
      <c r="V21" s="36"/>
      <c r="W21" s="36"/>
      <c r="X21" s="36"/>
      <c r="Y21" s="36"/>
    </row>
    <row r="22" s="2" customFormat="1" ht="162" customHeight="1" spans="1:25">
      <c r="A22" s="27">
        <v>12</v>
      </c>
      <c r="B22" s="28" t="s">
        <v>99</v>
      </c>
      <c r="C22" s="28" t="s">
        <v>100</v>
      </c>
      <c r="D22" s="29" t="s">
        <v>101</v>
      </c>
      <c r="E22" s="28" t="s">
        <v>102</v>
      </c>
      <c r="F22" s="30"/>
      <c r="G22" s="29" t="s">
        <v>103</v>
      </c>
      <c r="H22" s="29" t="s">
        <v>104</v>
      </c>
      <c r="I22" s="29" t="s">
        <v>40</v>
      </c>
      <c r="J22" s="29" t="s">
        <v>40</v>
      </c>
      <c r="K22" s="29" t="s">
        <v>40</v>
      </c>
      <c r="L22" s="29"/>
      <c r="M22" s="30"/>
      <c r="N22" s="29">
        <v>354</v>
      </c>
      <c r="O22" s="29">
        <v>1660</v>
      </c>
      <c r="P22" s="44">
        <v>60</v>
      </c>
      <c r="Q22" s="29">
        <v>60</v>
      </c>
      <c r="R22" s="29"/>
      <c r="S22" s="29"/>
      <c r="T22" s="29"/>
      <c r="U22" s="29"/>
      <c r="V22" s="30"/>
      <c r="W22" s="29" t="s">
        <v>103</v>
      </c>
      <c r="X22" s="29" t="s">
        <v>41</v>
      </c>
      <c r="Y22" s="29" t="s">
        <v>105</v>
      </c>
    </row>
    <row r="23" s="2" customFormat="1" ht="33" customHeight="1" spans="1:25">
      <c r="A23" s="35" t="s">
        <v>106</v>
      </c>
      <c r="B23" s="36"/>
      <c r="C23" s="37"/>
      <c r="D23" s="36"/>
      <c r="E23" s="37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="2" customFormat="1" ht="33" customHeight="1" spans="1:25">
      <c r="A24" s="35" t="s">
        <v>107</v>
      </c>
      <c r="B24" s="36"/>
      <c r="C24" s="37"/>
      <c r="D24" s="36"/>
      <c r="E24" s="37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="2" customFormat="1" ht="33" customHeight="1" spans="1:25">
      <c r="A25" s="35" t="s">
        <v>108</v>
      </c>
      <c r="B25" s="36"/>
      <c r="C25" s="37"/>
      <c r="D25" s="36"/>
      <c r="E25" s="37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="2" customFormat="1" ht="34" customHeight="1" spans="1:25">
      <c r="A26" s="35" t="s">
        <v>109</v>
      </c>
      <c r="B26" s="36"/>
      <c r="C26" s="37"/>
      <c r="D26" s="36"/>
      <c r="E26" s="37"/>
      <c r="F26" s="36">
        <v>1</v>
      </c>
      <c r="G26" s="36"/>
      <c r="H26" s="36"/>
      <c r="I26" s="36"/>
      <c r="J26" s="36"/>
      <c r="K26" s="36"/>
      <c r="L26" s="36"/>
      <c r="M26" s="36"/>
      <c r="N26" s="36"/>
      <c r="O26" s="36"/>
      <c r="P26" s="36">
        <f>P27</f>
        <v>34.04</v>
      </c>
      <c r="Q26" s="36">
        <f>Q27</f>
        <v>34.04</v>
      </c>
      <c r="R26" s="36"/>
      <c r="S26" s="36"/>
      <c r="T26" s="36"/>
      <c r="U26" s="36"/>
      <c r="V26" s="36"/>
      <c r="W26" s="36"/>
      <c r="X26" s="36"/>
      <c r="Y26" s="36"/>
    </row>
    <row r="27" s="2" customFormat="1" ht="162" customHeight="1" spans="1:25">
      <c r="A27" s="27">
        <v>13</v>
      </c>
      <c r="B27" s="28" t="s">
        <v>110</v>
      </c>
      <c r="C27" s="28" t="s">
        <v>111</v>
      </c>
      <c r="D27" s="29" t="s">
        <v>94</v>
      </c>
      <c r="E27" s="28" t="s">
        <v>112</v>
      </c>
      <c r="F27" s="30"/>
      <c r="G27" s="29" t="s">
        <v>96</v>
      </c>
      <c r="H27" s="29" t="s">
        <v>97</v>
      </c>
      <c r="I27" s="29" t="s">
        <v>40</v>
      </c>
      <c r="J27" s="29" t="s">
        <v>40</v>
      </c>
      <c r="K27" s="29" t="s">
        <v>40</v>
      </c>
      <c r="L27" s="29"/>
      <c r="M27" s="30"/>
      <c r="N27" s="29">
        <v>357</v>
      </c>
      <c r="O27" s="29">
        <v>1607</v>
      </c>
      <c r="P27" s="44">
        <v>34.04</v>
      </c>
      <c r="Q27" s="29">
        <v>34.04</v>
      </c>
      <c r="R27" s="29"/>
      <c r="S27" s="29"/>
      <c r="T27" s="29"/>
      <c r="U27" s="29"/>
      <c r="V27" s="30"/>
      <c r="W27" s="29" t="s">
        <v>96</v>
      </c>
      <c r="X27" s="29" t="s">
        <v>113</v>
      </c>
      <c r="Y27" s="29" t="s">
        <v>114</v>
      </c>
    </row>
    <row r="28" s="2" customFormat="1" ht="34" customHeight="1" spans="1:25">
      <c r="A28" s="23" t="s">
        <v>115</v>
      </c>
      <c r="B28" s="36"/>
      <c r="C28" s="37"/>
      <c r="D28" s="36"/>
      <c r="E28" s="37"/>
      <c r="F28" s="38">
        <f>F29+F31+F36+F40</f>
        <v>8</v>
      </c>
      <c r="G28" s="38"/>
      <c r="H28" s="38"/>
      <c r="I28" s="38"/>
      <c r="J28" s="38"/>
      <c r="K28" s="38"/>
      <c r="L28" s="38"/>
      <c r="M28" s="38"/>
      <c r="N28" s="38"/>
      <c r="O28" s="38"/>
      <c r="P28" s="38">
        <f>P29+P31+P36+P40</f>
        <v>1635.8</v>
      </c>
      <c r="Q28" s="38">
        <f>Q29+Q31+Q36+Q40</f>
        <v>1615.8</v>
      </c>
      <c r="R28" s="38"/>
      <c r="S28" s="38"/>
      <c r="T28" s="38"/>
      <c r="U28" s="38"/>
      <c r="V28" s="38">
        <f>V29+V31+V36+V40</f>
        <v>20</v>
      </c>
      <c r="W28" s="36"/>
      <c r="X28" s="36"/>
      <c r="Y28" s="36"/>
    </row>
    <row r="29" s="2" customFormat="1" ht="54" customHeight="1" spans="1:25">
      <c r="A29" s="35" t="s">
        <v>116</v>
      </c>
      <c r="B29" s="36"/>
      <c r="C29" s="37"/>
      <c r="D29" s="36"/>
      <c r="E29" s="37"/>
      <c r="F29" s="36">
        <v>1</v>
      </c>
      <c r="G29" s="36"/>
      <c r="H29" s="36"/>
      <c r="I29" s="36"/>
      <c r="J29" s="36"/>
      <c r="K29" s="36"/>
      <c r="L29" s="36"/>
      <c r="M29" s="36"/>
      <c r="N29" s="36"/>
      <c r="O29" s="36"/>
      <c r="P29" s="36">
        <f>P30</f>
        <v>146.6</v>
      </c>
      <c r="Q29" s="36">
        <f>Q30</f>
        <v>146.6</v>
      </c>
      <c r="R29" s="36"/>
      <c r="S29" s="36"/>
      <c r="T29" s="36"/>
      <c r="U29" s="36"/>
      <c r="V29" s="36"/>
      <c r="W29" s="36"/>
      <c r="X29" s="36"/>
      <c r="Y29" s="36"/>
    </row>
    <row r="30" s="2" customFormat="1" ht="162" customHeight="1" spans="1:25">
      <c r="A30" s="27">
        <v>14</v>
      </c>
      <c r="B30" s="28" t="s">
        <v>117</v>
      </c>
      <c r="C30" s="28" t="s">
        <v>118</v>
      </c>
      <c r="D30" s="29" t="s">
        <v>94</v>
      </c>
      <c r="E30" s="28" t="s">
        <v>119</v>
      </c>
      <c r="F30" s="30"/>
      <c r="G30" s="29" t="s">
        <v>96</v>
      </c>
      <c r="H30" s="29" t="s">
        <v>97</v>
      </c>
      <c r="I30" s="29" t="s">
        <v>40</v>
      </c>
      <c r="J30" s="29" t="s">
        <v>40</v>
      </c>
      <c r="K30" s="29" t="s">
        <v>40</v>
      </c>
      <c r="L30" s="29"/>
      <c r="M30" s="30"/>
      <c r="N30" s="29">
        <v>357</v>
      </c>
      <c r="O30" s="44">
        <v>1607</v>
      </c>
      <c r="P30" s="29">
        <v>146.6</v>
      </c>
      <c r="Q30" s="29">
        <v>146.6</v>
      </c>
      <c r="R30" s="29"/>
      <c r="S30" s="29"/>
      <c r="T30" s="29"/>
      <c r="U30" s="29"/>
      <c r="V30" s="30"/>
      <c r="W30" s="29" t="s">
        <v>96</v>
      </c>
      <c r="X30" s="29" t="s">
        <v>41</v>
      </c>
      <c r="Y30" s="29" t="s">
        <v>60</v>
      </c>
    </row>
    <row r="31" s="2" customFormat="1" ht="24" customHeight="1" spans="1:25">
      <c r="A31" s="35" t="s">
        <v>120</v>
      </c>
      <c r="B31" s="36"/>
      <c r="C31" s="37"/>
      <c r="D31" s="36"/>
      <c r="E31" s="37"/>
      <c r="F31" s="36">
        <v>4</v>
      </c>
      <c r="G31" s="36"/>
      <c r="H31" s="36"/>
      <c r="I31" s="36"/>
      <c r="J31" s="36"/>
      <c r="K31" s="36"/>
      <c r="L31" s="36"/>
      <c r="M31" s="36"/>
      <c r="N31" s="36"/>
      <c r="O31" s="36"/>
      <c r="P31" s="36">
        <f>P32+P33+P34+P35</f>
        <v>248.2</v>
      </c>
      <c r="Q31" s="36">
        <f>Q32+Q33+Q34+Q35</f>
        <v>238.2</v>
      </c>
      <c r="R31" s="36"/>
      <c r="S31" s="36"/>
      <c r="T31" s="36"/>
      <c r="U31" s="36"/>
      <c r="V31" s="36">
        <f>V32+V33+V34+V35</f>
        <v>10</v>
      </c>
      <c r="W31" s="36"/>
      <c r="X31" s="36"/>
      <c r="Y31" s="36"/>
    </row>
    <row r="32" s="2" customFormat="1" ht="162" customHeight="1" spans="1:25">
      <c r="A32" s="27">
        <v>15</v>
      </c>
      <c r="B32" s="28" t="s">
        <v>121</v>
      </c>
      <c r="C32" s="28" t="s">
        <v>122</v>
      </c>
      <c r="D32" s="29" t="s">
        <v>123</v>
      </c>
      <c r="E32" s="28" t="s">
        <v>124</v>
      </c>
      <c r="F32" s="30"/>
      <c r="G32" s="29" t="s">
        <v>38</v>
      </c>
      <c r="H32" s="29" t="s">
        <v>125</v>
      </c>
      <c r="I32" s="29" t="s">
        <v>40</v>
      </c>
      <c r="J32" s="29" t="s">
        <v>40</v>
      </c>
      <c r="K32" s="29" t="s">
        <v>40</v>
      </c>
      <c r="L32" s="29"/>
      <c r="M32" s="30"/>
      <c r="N32" s="29">
        <v>182</v>
      </c>
      <c r="O32" s="29">
        <v>746</v>
      </c>
      <c r="P32" s="29">
        <v>53.2</v>
      </c>
      <c r="Q32" s="29">
        <v>53.2</v>
      </c>
      <c r="R32" s="29"/>
      <c r="S32" s="29"/>
      <c r="T32" s="29"/>
      <c r="U32" s="29"/>
      <c r="V32" s="30"/>
      <c r="W32" s="29" t="s">
        <v>38</v>
      </c>
      <c r="X32" s="29" t="s">
        <v>41</v>
      </c>
      <c r="Y32" s="29" t="s">
        <v>126</v>
      </c>
    </row>
    <row r="33" s="2" customFormat="1" ht="162" customHeight="1" spans="1:25">
      <c r="A33" s="27">
        <v>16</v>
      </c>
      <c r="B33" s="28" t="s">
        <v>127</v>
      </c>
      <c r="C33" s="28" t="s">
        <v>128</v>
      </c>
      <c r="D33" s="29" t="s">
        <v>129</v>
      </c>
      <c r="E33" s="28" t="s">
        <v>130</v>
      </c>
      <c r="F33" s="30"/>
      <c r="G33" s="29" t="s">
        <v>103</v>
      </c>
      <c r="H33" s="29" t="s">
        <v>131</v>
      </c>
      <c r="I33" s="29" t="s">
        <v>132</v>
      </c>
      <c r="J33" s="29" t="s">
        <v>40</v>
      </c>
      <c r="K33" s="29" t="s">
        <v>40</v>
      </c>
      <c r="L33" s="29"/>
      <c r="M33" s="30"/>
      <c r="N33" s="29">
        <v>652</v>
      </c>
      <c r="O33" s="29">
        <v>2685</v>
      </c>
      <c r="P33" s="44">
        <v>50</v>
      </c>
      <c r="Q33" s="29">
        <v>50</v>
      </c>
      <c r="R33" s="29"/>
      <c r="S33" s="29"/>
      <c r="T33" s="29"/>
      <c r="U33" s="29"/>
      <c r="V33" s="30"/>
      <c r="W33" s="29" t="s">
        <v>103</v>
      </c>
      <c r="X33" s="29" t="s">
        <v>41</v>
      </c>
      <c r="Y33" s="29" t="s">
        <v>105</v>
      </c>
    </row>
    <row r="34" s="2" customFormat="1" ht="128" customHeight="1" spans="1:25">
      <c r="A34" s="27">
        <v>17</v>
      </c>
      <c r="B34" s="28" t="s">
        <v>133</v>
      </c>
      <c r="C34" s="28" t="s">
        <v>134</v>
      </c>
      <c r="D34" s="29" t="s">
        <v>135</v>
      </c>
      <c r="E34" s="28" t="s">
        <v>136</v>
      </c>
      <c r="F34" s="30"/>
      <c r="G34" s="29" t="s">
        <v>103</v>
      </c>
      <c r="H34" s="29" t="s">
        <v>137</v>
      </c>
      <c r="I34" s="29" t="s">
        <v>40</v>
      </c>
      <c r="J34" s="29" t="s">
        <v>40</v>
      </c>
      <c r="K34" s="29" t="s">
        <v>40</v>
      </c>
      <c r="L34" s="29"/>
      <c r="M34" s="30"/>
      <c r="N34" s="29">
        <v>448</v>
      </c>
      <c r="O34" s="29">
        <v>1986</v>
      </c>
      <c r="P34" s="29">
        <v>65</v>
      </c>
      <c r="Q34" s="29">
        <v>65</v>
      </c>
      <c r="R34" s="29"/>
      <c r="S34" s="29"/>
      <c r="T34" s="29"/>
      <c r="U34" s="29"/>
      <c r="V34" s="30"/>
      <c r="W34" s="29" t="s">
        <v>103</v>
      </c>
      <c r="X34" s="29" t="s">
        <v>41</v>
      </c>
      <c r="Y34" s="29" t="s">
        <v>138</v>
      </c>
    </row>
    <row r="35" s="2" customFormat="1" ht="162" customHeight="1" spans="1:25">
      <c r="A35" s="27">
        <v>18</v>
      </c>
      <c r="B35" s="28" t="s">
        <v>139</v>
      </c>
      <c r="C35" s="28" t="s">
        <v>140</v>
      </c>
      <c r="D35" s="28" t="s">
        <v>141</v>
      </c>
      <c r="E35" s="28" t="s">
        <v>142</v>
      </c>
      <c r="F35" s="28"/>
      <c r="G35" s="28" t="s">
        <v>85</v>
      </c>
      <c r="H35" s="28" t="s">
        <v>143</v>
      </c>
      <c r="I35" s="28" t="s">
        <v>40</v>
      </c>
      <c r="J35" s="28" t="s">
        <v>40</v>
      </c>
      <c r="K35" s="28" t="s">
        <v>40</v>
      </c>
      <c r="L35" s="28">
        <v>0</v>
      </c>
      <c r="M35" s="28">
        <v>0</v>
      </c>
      <c r="N35" s="28">
        <v>543</v>
      </c>
      <c r="O35" s="28">
        <v>2300</v>
      </c>
      <c r="P35" s="29">
        <v>80</v>
      </c>
      <c r="Q35" s="29">
        <v>70</v>
      </c>
      <c r="R35" s="29"/>
      <c r="S35" s="29"/>
      <c r="T35" s="29"/>
      <c r="U35" s="29"/>
      <c r="V35" s="29">
        <v>10</v>
      </c>
      <c r="W35" s="28" t="s">
        <v>85</v>
      </c>
      <c r="X35" s="28" t="s">
        <v>41</v>
      </c>
      <c r="Y35" s="28" t="s">
        <v>87</v>
      </c>
    </row>
    <row r="36" s="5" customFormat="1" ht="54" customHeight="1" spans="1:25">
      <c r="A36" s="35" t="s">
        <v>144</v>
      </c>
      <c r="B36" s="39"/>
      <c r="C36" s="40"/>
      <c r="D36" s="41"/>
      <c r="E36" s="41"/>
      <c r="F36" s="40">
        <v>3</v>
      </c>
      <c r="G36" s="40"/>
      <c r="H36" s="40"/>
      <c r="I36" s="40"/>
      <c r="J36" s="40"/>
      <c r="K36" s="40"/>
      <c r="L36" s="40"/>
      <c r="M36" s="40"/>
      <c r="N36" s="40"/>
      <c r="O36" s="45"/>
      <c r="P36" s="36">
        <f>P37+P38+P39</f>
        <v>1241</v>
      </c>
      <c r="Q36" s="36">
        <f>Q37+Q38+Q39</f>
        <v>1231</v>
      </c>
      <c r="R36" s="36"/>
      <c r="S36" s="36"/>
      <c r="T36" s="36"/>
      <c r="U36" s="36"/>
      <c r="V36" s="36">
        <f>V37+V38+V39</f>
        <v>10</v>
      </c>
      <c r="W36" s="41"/>
      <c r="X36" s="41"/>
      <c r="Y36" s="41"/>
    </row>
    <row r="37" s="2" customFormat="1" ht="219" customHeight="1" spans="1:25">
      <c r="A37" s="27">
        <v>19</v>
      </c>
      <c r="B37" s="28" t="s">
        <v>145</v>
      </c>
      <c r="C37" s="28" t="s">
        <v>146</v>
      </c>
      <c r="D37" s="29" t="s">
        <v>147</v>
      </c>
      <c r="E37" s="28" t="s">
        <v>148</v>
      </c>
      <c r="F37" s="30"/>
      <c r="G37" s="29" t="s">
        <v>96</v>
      </c>
      <c r="H37" s="29" t="s">
        <v>149</v>
      </c>
      <c r="I37" s="29" t="s">
        <v>40</v>
      </c>
      <c r="J37" s="29" t="s">
        <v>40</v>
      </c>
      <c r="K37" s="29" t="s">
        <v>40</v>
      </c>
      <c r="L37" s="29"/>
      <c r="M37" s="30"/>
      <c r="N37" s="29">
        <v>241</v>
      </c>
      <c r="O37" s="44">
        <v>1130</v>
      </c>
      <c r="P37" s="29">
        <v>523</v>
      </c>
      <c r="Q37" s="29">
        <v>513</v>
      </c>
      <c r="R37" s="29"/>
      <c r="S37" s="29"/>
      <c r="T37" s="29"/>
      <c r="U37" s="29"/>
      <c r="V37" s="30">
        <v>10</v>
      </c>
      <c r="W37" s="29" t="s">
        <v>96</v>
      </c>
      <c r="X37" s="29" t="s">
        <v>41</v>
      </c>
      <c r="Y37" s="29" t="s">
        <v>60</v>
      </c>
    </row>
    <row r="38" s="2" customFormat="1" ht="129" customHeight="1" spans="1:25">
      <c r="A38" s="27">
        <v>20</v>
      </c>
      <c r="B38" s="28" t="s">
        <v>150</v>
      </c>
      <c r="C38" s="28" t="s">
        <v>151</v>
      </c>
      <c r="D38" s="29" t="s">
        <v>94</v>
      </c>
      <c r="E38" s="28" t="s">
        <v>152</v>
      </c>
      <c r="F38" s="30"/>
      <c r="G38" s="29" t="s">
        <v>96</v>
      </c>
      <c r="H38" s="29" t="s">
        <v>153</v>
      </c>
      <c r="I38" s="29" t="s">
        <v>40</v>
      </c>
      <c r="J38" s="29" t="s">
        <v>40</v>
      </c>
      <c r="K38" s="29" t="s">
        <v>40</v>
      </c>
      <c r="L38" s="29"/>
      <c r="M38" s="30"/>
      <c r="N38" s="29">
        <v>348</v>
      </c>
      <c r="O38" s="29">
        <v>1375</v>
      </c>
      <c r="P38" s="29">
        <v>61</v>
      </c>
      <c r="Q38" s="29">
        <v>61</v>
      </c>
      <c r="R38" s="29"/>
      <c r="S38" s="29"/>
      <c r="T38" s="29"/>
      <c r="U38" s="29"/>
      <c r="V38" s="30"/>
      <c r="W38" s="29" t="s">
        <v>96</v>
      </c>
      <c r="X38" s="29" t="s">
        <v>41</v>
      </c>
      <c r="Y38" s="29" t="s">
        <v>60</v>
      </c>
    </row>
    <row r="39" s="2" customFormat="1" ht="146" customHeight="1" spans="1:25">
      <c r="A39" s="27">
        <v>21</v>
      </c>
      <c r="B39" s="28" t="s">
        <v>154</v>
      </c>
      <c r="C39" s="28" t="s">
        <v>155</v>
      </c>
      <c r="D39" s="29" t="s">
        <v>94</v>
      </c>
      <c r="E39" s="28" t="s">
        <v>156</v>
      </c>
      <c r="F39" s="30"/>
      <c r="G39" s="29" t="s">
        <v>96</v>
      </c>
      <c r="H39" s="29" t="s">
        <v>97</v>
      </c>
      <c r="I39" s="29" t="s">
        <v>40</v>
      </c>
      <c r="J39" s="29" t="s">
        <v>40</v>
      </c>
      <c r="K39" s="29" t="s">
        <v>40</v>
      </c>
      <c r="L39" s="29"/>
      <c r="M39" s="30"/>
      <c r="N39" s="29">
        <v>357</v>
      </c>
      <c r="O39" s="29">
        <v>1607</v>
      </c>
      <c r="P39" s="29">
        <v>657</v>
      </c>
      <c r="Q39" s="44">
        <v>657</v>
      </c>
      <c r="R39" s="29"/>
      <c r="S39" s="29"/>
      <c r="T39" s="29"/>
      <c r="U39" s="29"/>
      <c r="V39" s="30"/>
      <c r="W39" s="29" t="s">
        <v>96</v>
      </c>
      <c r="X39" s="29" t="s">
        <v>41</v>
      </c>
      <c r="Y39" s="29" t="s">
        <v>60</v>
      </c>
    </row>
    <row r="40" s="2" customFormat="1" ht="45" customHeight="1" spans="1:25">
      <c r="A40" s="35" t="s">
        <v>157</v>
      </c>
      <c r="B40" s="36"/>
      <c r="C40" s="37"/>
      <c r="D40" s="36"/>
      <c r="E40" s="37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="2" customFormat="1" ht="45" customHeight="1" spans="1:25">
      <c r="A41" s="23" t="s">
        <v>158</v>
      </c>
      <c r="B41" s="36"/>
      <c r="C41" s="37"/>
      <c r="D41" s="36"/>
      <c r="E41" s="37"/>
      <c r="F41" s="38">
        <f>F42+F45</f>
        <v>2</v>
      </c>
      <c r="G41" s="38"/>
      <c r="H41" s="38"/>
      <c r="I41" s="38"/>
      <c r="J41" s="38"/>
      <c r="K41" s="38"/>
      <c r="L41" s="38"/>
      <c r="M41" s="38"/>
      <c r="N41" s="38"/>
      <c r="O41" s="38"/>
      <c r="P41" s="38">
        <f>P42+P45</f>
        <v>151.5</v>
      </c>
      <c r="Q41" s="38">
        <f>Q42+Q45</f>
        <v>151.5</v>
      </c>
      <c r="R41" s="36"/>
      <c r="S41" s="36"/>
      <c r="T41" s="36"/>
      <c r="U41" s="36"/>
      <c r="V41" s="36"/>
      <c r="W41" s="36"/>
      <c r="X41" s="36"/>
      <c r="Y41" s="36"/>
    </row>
    <row r="42" s="2" customFormat="1" ht="45" customHeight="1" spans="1:25">
      <c r="A42" s="35" t="s">
        <v>159</v>
      </c>
      <c r="B42" s="36"/>
      <c r="C42" s="37"/>
      <c r="D42" s="36"/>
      <c r="E42" s="37"/>
      <c r="F42" s="36">
        <v>2</v>
      </c>
      <c r="G42" s="36"/>
      <c r="H42" s="36"/>
      <c r="I42" s="36"/>
      <c r="J42" s="36"/>
      <c r="K42" s="36"/>
      <c r="L42" s="36"/>
      <c r="M42" s="36"/>
      <c r="N42" s="36"/>
      <c r="O42" s="36"/>
      <c r="P42" s="36">
        <f>P43+P44</f>
        <v>151.5</v>
      </c>
      <c r="Q42" s="36">
        <f>Q43+Q44</f>
        <v>151.5</v>
      </c>
      <c r="R42" s="36"/>
      <c r="S42" s="36"/>
      <c r="T42" s="36"/>
      <c r="U42" s="36"/>
      <c r="V42" s="36"/>
      <c r="W42" s="36"/>
      <c r="X42" s="36"/>
      <c r="Y42" s="36"/>
    </row>
    <row r="43" s="2" customFormat="1" ht="366" customHeight="1" spans="1:25">
      <c r="A43" s="27">
        <v>22</v>
      </c>
      <c r="B43" s="28" t="s">
        <v>160</v>
      </c>
      <c r="C43" s="28" t="s">
        <v>161</v>
      </c>
      <c r="D43" s="42" t="s">
        <v>162</v>
      </c>
      <c r="E43" s="28" t="s">
        <v>163</v>
      </c>
      <c r="F43" s="30"/>
      <c r="G43" s="29" t="s">
        <v>38</v>
      </c>
      <c r="H43" s="29" t="s">
        <v>164</v>
      </c>
      <c r="I43" s="29" t="s">
        <v>40</v>
      </c>
      <c r="J43" s="29" t="s">
        <v>40</v>
      </c>
      <c r="K43" s="29" t="s">
        <v>40</v>
      </c>
      <c r="L43" s="29"/>
      <c r="M43" s="30"/>
      <c r="N43" s="29">
        <v>725</v>
      </c>
      <c r="O43" s="29">
        <v>3500</v>
      </c>
      <c r="P43" s="29">
        <v>137</v>
      </c>
      <c r="Q43" s="29">
        <v>137</v>
      </c>
      <c r="R43" s="29"/>
      <c r="S43" s="29"/>
      <c r="T43" s="29"/>
      <c r="U43" s="29"/>
      <c r="V43" s="30"/>
      <c r="W43" s="29" t="s">
        <v>38</v>
      </c>
      <c r="X43" s="29" t="s">
        <v>165</v>
      </c>
      <c r="Y43" s="29" t="s">
        <v>138</v>
      </c>
    </row>
    <row r="44" s="2" customFormat="1" ht="108" customHeight="1" spans="1:25">
      <c r="A44" s="27">
        <v>23</v>
      </c>
      <c r="B44" s="28" t="s">
        <v>166</v>
      </c>
      <c r="C44" s="28" t="s">
        <v>167</v>
      </c>
      <c r="D44" s="29" t="s">
        <v>51</v>
      </c>
      <c r="E44" s="28" t="s">
        <v>168</v>
      </c>
      <c r="F44" s="30"/>
      <c r="G44" s="29" t="s">
        <v>96</v>
      </c>
      <c r="H44" s="29" t="s">
        <v>169</v>
      </c>
      <c r="I44" s="29" t="s">
        <v>40</v>
      </c>
      <c r="J44" s="29" t="s">
        <v>40</v>
      </c>
      <c r="K44" s="29" t="s">
        <v>40</v>
      </c>
      <c r="L44" s="29"/>
      <c r="M44" s="30"/>
      <c r="N44" s="44">
        <v>705</v>
      </c>
      <c r="O44" s="44">
        <v>2982</v>
      </c>
      <c r="P44" s="44">
        <v>14.5</v>
      </c>
      <c r="Q44" s="44">
        <v>14.5</v>
      </c>
      <c r="R44" s="29"/>
      <c r="S44" s="29"/>
      <c r="T44" s="29"/>
      <c r="U44" s="29"/>
      <c r="V44" s="30"/>
      <c r="W44" s="29" t="s">
        <v>96</v>
      </c>
      <c r="X44" s="29" t="s">
        <v>165</v>
      </c>
      <c r="Y44" s="29" t="s">
        <v>60</v>
      </c>
    </row>
    <row r="45" s="2" customFormat="1" ht="28" customHeight="1" spans="1:25">
      <c r="A45" s="35" t="s">
        <v>170</v>
      </c>
      <c r="B45" s="36"/>
      <c r="C45" s="37"/>
      <c r="D45" s="36"/>
      <c r="E45" s="37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="2" customFormat="1" ht="29" customHeight="1" spans="1:25">
      <c r="A46" s="23" t="s">
        <v>171</v>
      </c>
      <c r="B46" s="36"/>
      <c r="C46" s="37"/>
      <c r="D46" s="36"/>
      <c r="E46" s="37"/>
      <c r="F46" s="38">
        <f>F47+F48+F49+F50</f>
        <v>2</v>
      </c>
      <c r="G46" s="38"/>
      <c r="H46" s="38"/>
      <c r="I46" s="38"/>
      <c r="J46" s="38"/>
      <c r="K46" s="38"/>
      <c r="L46" s="38"/>
      <c r="M46" s="38"/>
      <c r="N46" s="38"/>
      <c r="O46" s="38"/>
      <c r="P46" s="38">
        <f>P47+P48+P49+P50</f>
        <v>126.3</v>
      </c>
      <c r="Q46" s="38">
        <f>Q47+Q48+Q49+Q50</f>
        <v>126.3</v>
      </c>
      <c r="R46" s="36"/>
      <c r="S46" s="36"/>
      <c r="T46" s="36"/>
      <c r="U46" s="36"/>
      <c r="V46" s="36"/>
      <c r="W46" s="36"/>
      <c r="X46" s="36"/>
      <c r="Y46" s="36"/>
    </row>
    <row r="47" s="2" customFormat="1" ht="21" customHeight="1" spans="1:25">
      <c r="A47" s="35" t="s">
        <v>172</v>
      </c>
      <c r="B47" s="36"/>
      <c r="C47" s="37"/>
      <c r="D47" s="36"/>
      <c r="E47" s="37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="2" customFormat="1" ht="21" customHeight="1" spans="1:25">
      <c r="A48" s="35" t="s">
        <v>173</v>
      </c>
      <c r="B48" s="36"/>
      <c r="C48" s="37"/>
      <c r="D48" s="36"/>
      <c r="E48" s="37"/>
      <c r="F48" s="36"/>
      <c r="G48" s="36"/>
      <c r="H48" s="36"/>
      <c r="I48" s="36"/>
      <c r="J48" s="36"/>
      <c r="K48" s="36"/>
      <c r="L48" s="46"/>
      <c r="M48" s="46"/>
      <c r="N48" s="46"/>
      <c r="O48" s="4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="2" customFormat="1" ht="21" customHeight="1" spans="1:25">
      <c r="A49" s="35" t="s">
        <v>174</v>
      </c>
      <c r="B49" s="36"/>
      <c r="C49" s="37"/>
      <c r="D49" s="36"/>
      <c r="E49" s="37"/>
      <c r="F49" s="36"/>
      <c r="G49" s="36"/>
      <c r="H49" s="36"/>
      <c r="I49" s="36"/>
      <c r="J49" s="36"/>
      <c r="K49" s="36"/>
      <c r="L49" s="46"/>
      <c r="M49" s="46"/>
      <c r="N49" s="46"/>
      <c r="O49" s="4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="2" customFormat="1" ht="35" customHeight="1" spans="1:25">
      <c r="A50" s="35" t="s">
        <v>175</v>
      </c>
      <c r="B50" s="36"/>
      <c r="C50" s="37"/>
      <c r="D50" s="36"/>
      <c r="E50" s="43"/>
      <c r="F50" s="36">
        <v>2</v>
      </c>
      <c r="G50" s="36"/>
      <c r="H50" s="36"/>
      <c r="I50" s="36"/>
      <c r="J50" s="36"/>
      <c r="K50" s="36"/>
      <c r="L50" s="46"/>
      <c r="M50" s="46"/>
      <c r="N50" s="46"/>
      <c r="O50" s="46"/>
      <c r="P50" s="36">
        <f>P51+P52</f>
        <v>126.3</v>
      </c>
      <c r="Q50" s="36">
        <f>Q51+Q52</f>
        <v>126.3</v>
      </c>
      <c r="R50" s="36"/>
      <c r="S50" s="36"/>
      <c r="T50" s="36"/>
      <c r="U50" s="36"/>
      <c r="V50" s="36"/>
      <c r="W50" s="36"/>
      <c r="X50" s="36"/>
      <c r="Y50" s="36"/>
    </row>
    <row r="51" s="2" customFormat="1" ht="152" customHeight="1" spans="1:25">
      <c r="A51" s="27">
        <v>24</v>
      </c>
      <c r="B51" s="28" t="s">
        <v>176</v>
      </c>
      <c r="C51" s="28" t="s">
        <v>177</v>
      </c>
      <c r="D51" s="29" t="s">
        <v>178</v>
      </c>
      <c r="E51" s="28" t="s">
        <v>179</v>
      </c>
      <c r="F51" s="30"/>
      <c r="G51" s="29" t="s">
        <v>38</v>
      </c>
      <c r="H51" s="29" t="s">
        <v>180</v>
      </c>
      <c r="I51" s="29" t="s">
        <v>40</v>
      </c>
      <c r="J51" s="29" t="s">
        <v>40</v>
      </c>
      <c r="K51" s="29" t="s">
        <v>40</v>
      </c>
      <c r="L51" s="29"/>
      <c r="M51" s="30"/>
      <c r="N51" s="29">
        <v>275</v>
      </c>
      <c r="O51" s="29">
        <v>1050</v>
      </c>
      <c r="P51" s="29">
        <v>56.65</v>
      </c>
      <c r="Q51" s="29">
        <v>56.65</v>
      </c>
      <c r="R51" s="29"/>
      <c r="S51" s="29"/>
      <c r="T51" s="29"/>
      <c r="U51" s="29"/>
      <c r="V51" s="30"/>
      <c r="W51" s="29" t="s">
        <v>38</v>
      </c>
      <c r="X51" s="29" t="s">
        <v>41</v>
      </c>
      <c r="Y51" s="29" t="s">
        <v>181</v>
      </c>
    </row>
    <row r="52" s="2" customFormat="1" ht="295" customHeight="1" spans="1:25">
      <c r="A52" s="27">
        <v>25</v>
      </c>
      <c r="B52" s="28" t="s">
        <v>182</v>
      </c>
      <c r="C52" s="28" t="s">
        <v>183</v>
      </c>
      <c r="D52" s="29" t="s">
        <v>184</v>
      </c>
      <c r="E52" s="28" t="s">
        <v>185</v>
      </c>
      <c r="F52" s="30"/>
      <c r="G52" s="29" t="s">
        <v>38</v>
      </c>
      <c r="H52" s="29" t="s">
        <v>186</v>
      </c>
      <c r="I52" s="29" t="s">
        <v>40</v>
      </c>
      <c r="J52" s="29" t="s">
        <v>40</v>
      </c>
      <c r="K52" s="29" t="s">
        <v>40</v>
      </c>
      <c r="L52" s="29"/>
      <c r="M52" s="30"/>
      <c r="N52" s="29">
        <v>169</v>
      </c>
      <c r="O52" s="29">
        <v>789</v>
      </c>
      <c r="P52" s="29">
        <v>69.65</v>
      </c>
      <c r="Q52" s="29">
        <v>69.65</v>
      </c>
      <c r="R52" s="29"/>
      <c r="S52" s="29"/>
      <c r="T52" s="29"/>
      <c r="U52" s="29"/>
      <c r="V52" s="30"/>
      <c r="W52" s="29" t="s">
        <v>38</v>
      </c>
      <c r="X52" s="29" t="s">
        <v>41</v>
      </c>
      <c r="Y52" s="29" t="s">
        <v>187</v>
      </c>
    </row>
    <row r="53" s="2" customFormat="1" ht="32" customHeight="1" spans="1:25">
      <c r="A53" s="23" t="s">
        <v>188</v>
      </c>
      <c r="B53" s="36"/>
      <c r="C53" s="37"/>
      <c r="D53" s="36"/>
      <c r="E53" s="37"/>
      <c r="F53" s="36"/>
      <c r="G53" s="36"/>
      <c r="H53" s="36"/>
      <c r="I53" s="36"/>
      <c r="J53" s="36"/>
      <c r="K53" s="36"/>
      <c r="L53" s="46"/>
      <c r="M53" s="46"/>
      <c r="N53" s="46"/>
      <c r="O53" s="4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="2" customFormat="1" ht="32" customHeight="1" spans="1:25">
      <c r="A54" s="35" t="s">
        <v>189</v>
      </c>
      <c r="B54" s="36"/>
      <c r="C54" s="37"/>
      <c r="D54" s="36"/>
      <c r="E54" s="37"/>
      <c r="F54" s="36"/>
      <c r="G54" s="36"/>
      <c r="H54" s="36"/>
      <c r="I54" s="36"/>
      <c r="J54" s="36"/>
      <c r="K54" s="36"/>
      <c r="L54" s="46"/>
      <c r="M54" s="46"/>
      <c r="N54" s="46"/>
      <c r="O54" s="4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="2" customFormat="1" ht="32" customHeight="1" spans="1:25">
      <c r="A55" s="35" t="s">
        <v>190</v>
      </c>
      <c r="B55" s="36"/>
      <c r="C55" s="37"/>
      <c r="D55" s="36"/>
      <c r="E55" s="37"/>
      <c r="F55" s="36"/>
      <c r="G55" s="36"/>
      <c r="H55" s="36"/>
      <c r="I55" s="36"/>
      <c r="J55" s="36"/>
      <c r="K55" s="36"/>
      <c r="L55" s="46"/>
      <c r="M55" s="46"/>
      <c r="N55" s="46"/>
      <c r="O55" s="4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="6" customFormat="1" ht="32" customHeight="1" spans="1:25">
      <c r="A56" s="35" t="s">
        <v>191</v>
      </c>
      <c r="B56" s="36"/>
      <c r="C56" s="43"/>
      <c r="D56" s="38"/>
      <c r="E56" s="43"/>
      <c r="F56" s="38"/>
      <c r="G56" s="38"/>
      <c r="H56" s="38"/>
      <c r="I56" s="38"/>
      <c r="J56" s="38"/>
      <c r="K56" s="38"/>
      <c r="L56" s="46"/>
      <c r="M56" s="46"/>
      <c r="N56" s="46"/>
      <c r="O56" s="46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="2" customFormat="1" ht="32" customHeight="1" spans="1:25">
      <c r="A57" s="35" t="s">
        <v>192</v>
      </c>
      <c r="B57" s="36"/>
      <c r="C57" s="37"/>
      <c r="D57" s="36"/>
      <c r="E57" s="37"/>
      <c r="F57" s="36"/>
      <c r="G57" s="36"/>
      <c r="H57" s="36"/>
      <c r="I57" s="36"/>
      <c r="J57" s="36"/>
      <c r="K57" s="36"/>
      <c r="L57" s="46"/>
      <c r="M57" s="46"/>
      <c r="N57" s="46"/>
      <c r="O57" s="4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="2" customFormat="1" ht="26" customHeight="1" spans="1:25">
      <c r="A58" s="35" t="s">
        <v>193</v>
      </c>
      <c r="B58" s="36"/>
      <c r="C58" s="37"/>
      <c r="D58" s="36"/>
      <c r="E58" s="37"/>
      <c r="F58" s="36"/>
      <c r="G58" s="36"/>
      <c r="H58" s="36"/>
      <c r="I58" s="36"/>
      <c r="J58" s="36"/>
      <c r="K58" s="36"/>
      <c r="L58" s="46"/>
      <c r="M58" s="46"/>
      <c r="N58" s="46"/>
      <c r="O58" s="4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="2" customFormat="1" ht="36" customHeight="1" spans="1:25">
      <c r="A59" s="23" t="s">
        <v>194</v>
      </c>
      <c r="B59" s="36"/>
      <c r="C59" s="37"/>
      <c r="D59" s="36"/>
      <c r="E59" s="37"/>
      <c r="F59" s="36"/>
      <c r="G59" s="36"/>
      <c r="H59" s="36"/>
      <c r="I59" s="36"/>
      <c r="J59" s="36"/>
      <c r="K59" s="36"/>
      <c r="L59" s="46"/>
      <c r="M59" s="46"/>
      <c r="N59" s="46"/>
      <c r="O59" s="4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="2" customFormat="1" ht="30" customHeight="1" spans="1:25">
      <c r="A60" s="35" t="s">
        <v>195</v>
      </c>
      <c r="B60" s="36"/>
      <c r="C60" s="37"/>
      <c r="D60" s="36"/>
      <c r="E60" s="37"/>
      <c r="F60" s="36"/>
      <c r="G60" s="36"/>
      <c r="H60" s="36"/>
      <c r="I60" s="36"/>
      <c r="J60" s="36"/>
      <c r="K60" s="36"/>
      <c r="L60" s="46"/>
      <c r="M60" s="46"/>
      <c r="N60" s="46"/>
      <c r="O60" s="4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="2" customFormat="1" ht="30" customHeight="1" spans="1:25">
      <c r="A61" s="35" t="s">
        <v>196</v>
      </c>
      <c r="B61" s="36"/>
      <c r="C61" s="37"/>
      <c r="D61" s="36"/>
      <c r="E61" s="37"/>
      <c r="F61" s="36"/>
      <c r="G61" s="36"/>
      <c r="H61" s="36"/>
      <c r="I61" s="36"/>
      <c r="J61" s="36"/>
      <c r="K61" s="36"/>
      <c r="L61" s="46"/>
      <c r="M61" s="46"/>
      <c r="N61" s="46"/>
      <c r="O61" s="4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="2" customFormat="1" ht="30" customHeight="1" spans="1:25">
      <c r="A62" s="35" t="s">
        <v>197</v>
      </c>
      <c r="B62" s="36"/>
      <c r="C62" s="37"/>
      <c r="D62" s="36"/>
      <c r="E62" s="37"/>
      <c r="F62" s="36"/>
      <c r="G62" s="36"/>
      <c r="H62" s="36"/>
      <c r="I62" s="36"/>
      <c r="J62" s="36"/>
      <c r="K62" s="36"/>
      <c r="L62" s="46"/>
      <c r="M62" s="46"/>
      <c r="N62" s="46"/>
      <c r="O62" s="4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="2" customFormat="1" ht="30" customHeight="1" spans="1:25">
      <c r="A63" s="35" t="s">
        <v>198</v>
      </c>
      <c r="B63" s="36"/>
      <c r="C63" s="37"/>
      <c r="D63" s="36"/>
      <c r="E63" s="37"/>
      <c r="F63" s="36"/>
      <c r="G63" s="36"/>
      <c r="H63" s="36"/>
      <c r="I63" s="36"/>
      <c r="J63" s="36"/>
      <c r="K63" s="36"/>
      <c r="L63" s="46"/>
      <c r="M63" s="46"/>
      <c r="N63" s="46"/>
      <c r="O63" s="4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="2" customFormat="1" ht="30" customHeight="1" spans="1:25">
      <c r="A64" s="35" t="s">
        <v>199</v>
      </c>
      <c r="B64" s="36"/>
      <c r="C64" s="37"/>
      <c r="D64" s="36"/>
      <c r="E64" s="37"/>
      <c r="F64" s="36"/>
      <c r="G64" s="36"/>
      <c r="H64" s="36"/>
      <c r="I64" s="36"/>
      <c r="J64" s="36"/>
      <c r="K64" s="36"/>
      <c r="L64" s="46"/>
      <c r="M64" s="46"/>
      <c r="N64" s="46"/>
      <c r="O64" s="4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="2" customFormat="1" ht="45" customHeight="1" spans="1:25">
      <c r="A65" s="23" t="s">
        <v>200</v>
      </c>
      <c r="B65" s="36"/>
      <c r="C65" s="37"/>
      <c r="D65" s="36"/>
      <c r="E65" s="37"/>
      <c r="F65" s="38">
        <f>F66</f>
        <v>4</v>
      </c>
      <c r="G65" s="38"/>
      <c r="H65" s="38"/>
      <c r="I65" s="38"/>
      <c r="J65" s="38"/>
      <c r="K65" s="38"/>
      <c r="L65" s="38"/>
      <c r="M65" s="38"/>
      <c r="N65" s="38"/>
      <c r="O65" s="38"/>
      <c r="P65" s="38">
        <f>P66</f>
        <v>553.5</v>
      </c>
      <c r="Q65" s="38">
        <f>Q66</f>
        <v>218.5</v>
      </c>
      <c r="R65" s="38"/>
      <c r="S65" s="38"/>
      <c r="T65" s="38"/>
      <c r="U65" s="38"/>
      <c r="V65" s="38">
        <f>V66</f>
        <v>335</v>
      </c>
      <c r="W65" s="36"/>
      <c r="X65" s="36"/>
      <c r="Y65" s="36"/>
    </row>
    <row r="66" s="2" customFormat="1" ht="45" customHeight="1" spans="1:25">
      <c r="A66" s="35" t="s">
        <v>201</v>
      </c>
      <c r="B66" s="36"/>
      <c r="C66" s="37"/>
      <c r="D66" s="36"/>
      <c r="E66" s="37"/>
      <c r="F66" s="36">
        <v>4</v>
      </c>
      <c r="G66" s="36"/>
      <c r="H66" s="36"/>
      <c r="I66" s="36"/>
      <c r="J66" s="36"/>
      <c r="K66" s="36"/>
      <c r="L66" s="46"/>
      <c r="M66" s="46"/>
      <c r="N66" s="46"/>
      <c r="O66" s="46"/>
      <c r="P66" s="36">
        <f>P67+P68+P69+P70</f>
        <v>553.5</v>
      </c>
      <c r="Q66" s="36">
        <f>Q67+Q68+Q69+Q70</f>
        <v>218.5</v>
      </c>
      <c r="R66" s="36"/>
      <c r="S66" s="36"/>
      <c r="T66" s="36"/>
      <c r="U66" s="36"/>
      <c r="V66" s="36">
        <f>V67+V68+V69+V70</f>
        <v>335</v>
      </c>
      <c r="W66" s="36"/>
      <c r="X66" s="36"/>
      <c r="Y66" s="36"/>
    </row>
    <row r="67" s="2" customFormat="1" ht="244" customHeight="1" spans="1:25">
      <c r="A67" s="27">
        <v>26</v>
      </c>
      <c r="B67" s="28" t="s">
        <v>202</v>
      </c>
      <c r="C67" s="28" t="s">
        <v>203</v>
      </c>
      <c r="D67" s="29" t="s">
        <v>204</v>
      </c>
      <c r="E67" s="28" t="s">
        <v>205</v>
      </c>
      <c r="F67" s="30"/>
      <c r="G67" s="29" t="s">
        <v>85</v>
      </c>
      <c r="H67" s="29" t="s">
        <v>206</v>
      </c>
      <c r="I67" s="29" t="s">
        <v>40</v>
      </c>
      <c r="J67" s="29" t="s">
        <v>40</v>
      </c>
      <c r="K67" s="29" t="s">
        <v>40</v>
      </c>
      <c r="L67" s="29"/>
      <c r="M67" s="30"/>
      <c r="N67" s="29">
        <v>472</v>
      </c>
      <c r="O67" s="29">
        <v>2038</v>
      </c>
      <c r="P67" s="44">
        <v>100</v>
      </c>
      <c r="Q67" s="29">
        <v>50</v>
      </c>
      <c r="R67" s="29"/>
      <c r="S67" s="29"/>
      <c r="T67" s="29"/>
      <c r="U67" s="29"/>
      <c r="V67" s="30">
        <v>50</v>
      </c>
      <c r="W67" s="29" t="s">
        <v>85</v>
      </c>
      <c r="X67" s="29" t="s">
        <v>41</v>
      </c>
      <c r="Y67" s="29" t="s">
        <v>207</v>
      </c>
    </row>
    <row r="68" s="2" customFormat="1" ht="111" customHeight="1" spans="1:25">
      <c r="A68" s="27">
        <v>27</v>
      </c>
      <c r="B68" s="28" t="s">
        <v>208</v>
      </c>
      <c r="C68" s="28" t="s">
        <v>209</v>
      </c>
      <c r="D68" s="29" t="s">
        <v>210</v>
      </c>
      <c r="E68" s="28" t="s">
        <v>211</v>
      </c>
      <c r="F68" s="30"/>
      <c r="G68" s="29" t="s">
        <v>96</v>
      </c>
      <c r="H68" s="29" t="s">
        <v>212</v>
      </c>
      <c r="I68" s="29" t="s">
        <v>40</v>
      </c>
      <c r="J68" s="29" t="s">
        <v>40</v>
      </c>
      <c r="K68" s="29" t="s">
        <v>40</v>
      </c>
      <c r="L68" s="29"/>
      <c r="M68" s="30"/>
      <c r="N68" s="29">
        <v>124</v>
      </c>
      <c r="O68" s="29">
        <v>681</v>
      </c>
      <c r="P68" s="29">
        <v>58.5</v>
      </c>
      <c r="Q68" s="29">
        <v>53.5</v>
      </c>
      <c r="R68" s="29"/>
      <c r="S68" s="29"/>
      <c r="T68" s="29"/>
      <c r="U68" s="29"/>
      <c r="V68" s="30">
        <v>5</v>
      </c>
      <c r="W68" s="29" t="s">
        <v>96</v>
      </c>
      <c r="X68" s="29" t="s">
        <v>41</v>
      </c>
      <c r="Y68" s="29" t="s">
        <v>60</v>
      </c>
    </row>
    <row r="69" s="2" customFormat="1" ht="150" customHeight="1" spans="1:25">
      <c r="A69" s="27">
        <v>28</v>
      </c>
      <c r="B69" s="28" t="s">
        <v>213</v>
      </c>
      <c r="C69" s="28" t="s">
        <v>214</v>
      </c>
      <c r="D69" s="29" t="s">
        <v>215</v>
      </c>
      <c r="E69" s="28" t="s">
        <v>216</v>
      </c>
      <c r="F69" s="30"/>
      <c r="G69" s="29" t="s">
        <v>96</v>
      </c>
      <c r="H69" s="29" t="s">
        <v>217</v>
      </c>
      <c r="I69" s="29" t="s">
        <v>40</v>
      </c>
      <c r="J69" s="29" t="s">
        <v>40</v>
      </c>
      <c r="K69" s="29" t="s">
        <v>40</v>
      </c>
      <c r="L69" s="29"/>
      <c r="M69" s="30"/>
      <c r="N69" s="29">
        <v>396</v>
      </c>
      <c r="O69" s="29">
        <v>1721</v>
      </c>
      <c r="P69" s="29">
        <v>310</v>
      </c>
      <c r="Q69" s="29">
        <v>30</v>
      </c>
      <c r="R69" s="29"/>
      <c r="S69" s="29"/>
      <c r="T69" s="29"/>
      <c r="U69" s="29"/>
      <c r="V69" s="30">
        <v>280</v>
      </c>
      <c r="W69" s="29" t="s">
        <v>96</v>
      </c>
      <c r="X69" s="29" t="s">
        <v>41</v>
      </c>
      <c r="Y69" s="29" t="s">
        <v>138</v>
      </c>
    </row>
    <row r="70" s="2" customFormat="1" ht="155" customHeight="1" spans="1:25">
      <c r="A70" s="27">
        <v>29</v>
      </c>
      <c r="B70" s="28" t="s">
        <v>218</v>
      </c>
      <c r="C70" s="28" t="s">
        <v>219</v>
      </c>
      <c r="D70" s="29" t="s">
        <v>94</v>
      </c>
      <c r="E70" s="28" t="s">
        <v>220</v>
      </c>
      <c r="F70" s="30"/>
      <c r="G70" s="29" t="s">
        <v>96</v>
      </c>
      <c r="H70" s="29" t="s">
        <v>97</v>
      </c>
      <c r="I70" s="29" t="s">
        <v>40</v>
      </c>
      <c r="J70" s="29" t="s">
        <v>40</v>
      </c>
      <c r="K70" s="29" t="s">
        <v>40</v>
      </c>
      <c r="L70" s="29"/>
      <c r="M70" s="30"/>
      <c r="N70" s="29">
        <v>357</v>
      </c>
      <c r="O70" s="44">
        <v>1607</v>
      </c>
      <c r="P70" s="44">
        <v>85</v>
      </c>
      <c r="Q70" s="29">
        <v>85</v>
      </c>
      <c r="R70" s="29"/>
      <c r="S70" s="29"/>
      <c r="T70" s="29"/>
      <c r="U70" s="29"/>
      <c r="V70" s="30"/>
      <c r="W70" s="29" t="s">
        <v>96</v>
      </c>
      <c r="X70" s="29" t="s">
        <v>41</v>
      </c>
      <c r="Y70" s="29" t="s">
        <v>60</v>
      </c>
    </row>
    <row r="71" s="2" customFormat="1" spans="1:25">
      <c r="A71" s="56" t="s">
        <v>221</v>
      </c>
      <c r="B71" s="36"/>
      <c r="C71" s="37"/>
      <c r="D71" s="36"/>
      <c r="E71" s="37"/>
      <c r="F71" s="36"/>
      <c r="G71" s="36"/>
      <c r="H71" s="36"/>
      <c r="I71" s="36"/>
      <c r="J71" s="36"/>
      <c r="K71" s="36"/>
      <c r="L71" s="46"/>
      <c r="M71" s="46"/>
      <c r="N71" s="46"/>
      <c r="O71" s="4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="2" customFormat="1" spans="1:25">
      <c r="A72" s="23" t="s">
        <v>222</v>
      </c>
      <c r="B72" s="36"/>
      <c r="C72" s="37"/>
      <c r="D72" s="36"/>
      <c r="E72" s="37"/>
      <c r="F72" s="36"/>
      <c r="G72" s="36"/>
      <c r="H72" s="36"/>
      <c r="I72" s="36"/>
      <c r="J72" s="36"/>
      <c r="K72" s="36"/>
      <c r="L72" s="46"/>
      <c r="M72" s="46"/>
      <c r="N72" s="46"/>
      <c r="O72" s="4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="2" customFormat="1" spans="1:25">
      <c r="A73" s="35" t="s">
        <v>223</v>
      </c>
      <c r="B73" s="36"/>
      <c r="C73" s="37"/>
      <c r="D73" s="36"/>
      <c r="E73" s="37"/>
      <c r="F73" s="36"/>
      <c r="G73" s="36"/>
      <c r="H73" s="36"/>
      <c r="I73" s="36"/>
      <c r="J73" s="36"/>
      <c r="K73" s="36"/>
      <c r="L73" s="46"/>
      <c r="M73" s="46"/>
      <c r="N73" s="46"/>
      <c r="O73" s="4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="2" customFormat="1" ht="24" spans="1:25">
      <c r="A74" s="35" t="s">
        <v>224</v>
      </c>
      <c r="B74" s="36"/>
      <c r="C74" s="37"/>
      <c r="D74" s="36"/>
      <c r="E74" s="37"/>
      <c r="F74" s="36"/>
      <c r="G74" s="36"/>
      <c r="H74" s="36"/>
      <c r="I74" s="36"/>
      <c r="J74" s="36"/>
      <c r="K74" s="36"/>
      <c r="L74" s="46"/>
      <c r="M74" s="46"/>
      <c r="N74" s="46"/>
      <c r="O74" s="4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="2" customFormat="1" spans="1:25">
      <c r="A75" s="23" t="s">
        <v>225</v>
      </c>
      <c r="B75" s="36"/>
      <c r="C75" s="37"/>
      <c r="D75" s="36"/>
      <c r="E75" s="37"/>
      <c r="F75" s="36"/>
      <c r="G75" s="36"/>
      <c r="H75" s="36"/>
      <c r="I75" s="36"/>
      <c r="J75" s="36"/>
      <c r="K75" s="36"/>
      <c r="L75" s="46"/>
      <c r="M75" s="46"/>
      <c r="N75" s="46"/>
      <c r="O75" s="4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="2" customFormat="1" ht="36" spans="1:25">
      <c r="A76" s="35" t="s">
        <v>226</v>
      </c>
      <c r="B76" s="36"/>
      <c r="C76" s="37"/>
      <c r="D76" s="36"/>
      <c r="E76" s="37"/>
      <c r="F76" s="36"/>
      <c r="G76" s="36"/>
      <c r="H76" s="36"/>
      <c r="I76" s="36"/>
      <c r="J76" s="36"/>
      <c r="K76" s="36"/>
      <c r="L76" s="46"/>
      <c r="M76" s="46"/>
      <c r="N76" s="46"/>
      <c r="O76" s="4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="7" customFormat="1" spans="1:25">
      <c r="A77" s="35" t="s">
        <v>227</v>
      </c>
      <c r="B77" s="36"/>
      <c r="C77" s="37"/>
      <c r="D77" s="36"/>
      <c r="E77" s="37"/>
      <c r="F77" s="36"/>
      <c r="G77" s="36"/>
      <c r="H77" s="36"/>
      <c r="I77" s="36"/>
      <c r="J77" s="36"/>
      <c r="K77" s="36"/>
      <c r="L77" s="46"/>
      <c r="M77" s="46"/>
      <c r="N77" s="46"/>
      <c r="O77" s="4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="7" customFormat="1" spans="1:25">
      <c r="A78" s="35" t="s">
        <v>228</v>
      </c>
      <c r="B78" s="36"/>
      <c r="C78" s="37"/>
      <c r="D78" s="36"/>
      <c r="E78" s="37"/>
      <c r="F78" s="36"/>
      <c r="G78" s="36"/>
      <c r="H78" s="36"/>
      <c r="I78" s="36"/>
      <c r="J78" s="36"/>
      <c r="K78" s="36"/>
      <c r="L78" s="46"/>
      <c r="M78" s="46"/>
      <c r="N78" s="46"/>
      <c r="O78" s="4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="7" customFormat="1" spans="1:25">
      <c r="A79" s="23" t="s">
        <v>229</v>
      </c>
      <c r="B79" s="36"/>
      <c r="C79" s="37"/>
      <c r="D79" s="36"/>
      <c r="E79" s="37"/>
      <c r="F79" s="36"/>
      <c r="G79" s="36"/>
      <c r="H79" s="36"/>
      <c r="I79" s="36"/>
      <c r="J79" s="36"/>
      <c r="K79" s="36"/>
      <c r="L79" s="46"/>
      <c r="M79" s="46"/>
      <c r="N79" s="46"/>
      <c r="O79" s="4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="7" customFormat="1" spans="1:25">
      <c r="A80" s="35" t="s">
        <v>230</v>
      </c>
      <c r="B80" s="36"/>
      <c r="C80" s="37"/>
      <c r="D80" s="36"/>
      <c r="E80" s="37"/>
      <c r="F80" s="36"/>
      <c r="G80" s="36"/>
      <c r="H80" s="36"/>
      <c r="I80" s="36"/>
      <c r="J80" s="36"/>
      <c r="K80" s="36"/>
      <c r="L80" s="46"/>
      <c r="M80" s="46"/>
      <c r="N80" s="46"/>
      <c r="O80" s="4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="8" customFormat="1" spans="1:25">
      <c r="A81" s="35" t="s">
        <v>231</v>
      </c>
      <c r="B81" s="36"/>
      <c r="C81" s="43"/>
      <c r="D81" s="38"/>
      <c r="E81" s="43"/>
      <c r="F81" s="38"/>
      <c r="G81" s="38"/>
      <c r="H81" s="38"/>
      <c r="I81" s="38"/>
      <c r="J81" s="38"/>
      <c r="K81" s="38"/>
      <c r="L81" s="46"/>
      <c r="M81" s="46"/>
      <c r="N81" s="46"/>
      <c r="O81" s="46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="7" customFormat="1" spans="1:25">
      <c r="A82" s="23" t="s">
        <v>232</v>
      </c>
      <c r="B82" s="36"/>
      <c r="C82" s="37"/>
      <c r="D82" s="36"/>
      <c r="E82" s="37"/>
      <c r="F82" s="36"/>
      <c r="G82" s="36"/>
      <c r="H82" s="36"/>
      <c r="I82" s="36"/>
      <c r="J82" s="36"/>
      <c r="K82" s="36"/>
      <c r="L82" s="46"/>
      <c r="M82" s="46"/>
      <c r="N82" s="46"/>
      <c r="O82" s="4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="7" customFormat="1" ht="30" customHeight="1" spans="1:25">
      <c r="A83" s="35" t="s">
        <v>233</v>
      </c>
      <c r="B83" s="36"/>
      <c r="C83" s="37"/>
      <c r="D83" s="36"/>
      <c r="E83" s="37"/>
      <c r="F83" s="36"/>
      <c r="G83" s="36"/>
      <c r="H83" s="36"/>
      <c r="I83" s="36"/>
      <c r="J83" s="36"/>
      <c r="K83" s="36"/>
      <c r="L83" s="46"/>
      <c r="M83" s="46"/>
      <c r="N83" s="46"/>
      <c r="O83" s="4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="7" customFormat="1" ht="30" customHeight="1" spans="1:25">
      <c r="A84" s="35" t="s">
        <v>234</v>
      </c>
      <c r="B84" s="36"/>
      <c r="C84" s="37"/>
      <c r="D84" s="36"/>
      <c r="E84" s="37"/>
      <c r="F84" s="36"/>
      <c r="G84" s="36"/>
      <c r="H84" s="36"/>
      <c r="I84" s="36"/>
      <c r="J84" s="36"/>
      <c r="K84" s="36"/>
      <c r="L84" s="46"/>
      <c r="M84" s="46"/>
      <c r="N84" s="46"/>
      <c r="O84" s="4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="2" customFormat="1" ht="30" customHeight="1" spans="1:25">
      <c r="A85" s="35" t="s">
        <v>235</v>
      </c>
      <c r="B85" s="36"/>
      <c r="C85" s="37"/>
      <c r="D85" s="36"/>
      <c r="E85" s="37"/>
      <c r="F85" s="36"/>
      <c r="G85" s="36"/>
      <c r="H85" s="36"/>
      <c r="I85" s="36"/>
      <c r="J85" s="36"/>
      <c r="K85" s="36"/>
      <c r="L85" s="46"/>
      <c r="M85" s="46"/>
      <c r="N85" s="46"/>
      <c r="O85" s="4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="2" customFormat="1" spans="1:25">
      <c r="A86" s="23" t="s">
        <v>236</v>
      </c>
      <c r="B86" s="36"/>
      <c r="C86" s="37"/>
      <c r="D86" s="36"/>
      <c r="E86" s="37"/>
      <c r="F86" s="36"/>
      <c r="G86" s="36"/>
      <c r="H86" s="36"/>
      <c r="I86" s="36"/>
      <c r="J86" s="36"/>
      <c r="K86" s="36"/>
      <c r="L86" s="46"/>
      <c r="M86" s="46"/>
      <c r="N86" s="46"/>
      <c r="O86" s="4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="2" customFormat="1" ht="24" customHeight="1" spans="1:25">
      <c r="A87" s="35" t="s">
        <v>237</v>
      </c>
      <c r="B87" s="36"/>
      <c r="C87" s="37"/>
      <c r="D87" s="36"/>
      <c r="E87" s="37"/>
      <c r="F87" s="36"/>
      <c r="G87" s="36"/>
      <c r="H87" s="36"/>
      <c r="I87" s="36"/>
      <c r="J87" s="36"/>
      <c r="K87" s="36"/>
      <c r="L87" s="46"/>
      <c r="M87" s="46"/>
      <c r="N87" s="46"/>
      <c r="O87" s="4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="4" customFormat="1" ht="36" customHeight="1" spans="1:25">
      <c r="A88" s="57" t="s">
        <v>238</v>
      </c>
      <c r="B88" s="25"/>
      <c r="C88" s="26"/>
      <c r="D88" s="25"/>
      <c r="E88" s="26"/>
      <c r="F88" s="20">
        <f>F89+F115+F143</f>
        <v>54</v>
      </c>
      <c r="G88" s="20"/>
      <c r="H88" s="20"/>
      <c r="I88" s="20"/>
      <c r="J88" s="20"/>
      <c r="K88" s="20"/>
      <c r="L88" s="20"/>
      <c r="M88" s="20"/>
      <c r="N88" s="20"/>
      <c r="O88" s="20"/>
      <c r="P88" s="20">
        <f>P89+P115+P143</f>
        <v>2671.55</v>
      </c>
      <c r="Q88" s="20">
        <f>Q89+Q115+Q143</f>
        <v>2669.55</v>
      </c>
      <c r="R88" s="20"/>
      <c r="S88" s="20"/>
      <c r="T88" s="20"/>
      <c r="U88" s="20"/>
      <c r="V88" s="20">
        <f>V89+V115+V143</f>
        <v>2</v>
      </c>
      <c r="W88" s="25"/>
      <c r="X88" s="25"/>
      <c r="Y88" s="25"/>
    </row>
    <row r="89" s="3" customFormat="1" ht="82" customHeight="1" spans="1:25">
      <c r="A89" s="58" t="s">
        <v>239</v>
      </c>
      <c r="B89" s="25"/>
      <c r="C89" s="21"/>
      <c r="D89" s="20"/>
      <c r="E89" s="21"/>
      <c r="F89" s="20">
        <f>F90+F91+F101+F110+F111+F112</f>
        <v>19</v>
      </c>
      <c r="G89" s="20"/>
      <c r="H89" s="20"/>
      <c r="I89" s="20"/>
      <c r="J89" s="20"/>
      <c r="K89" s="20"/>
      <c r="L89" s="20"/>
      <c r="M89" s="20"/>
      <c r="N89" s="20"/>
      <c r="O89" s="20"/>
      <c r="P89" s="20">
        <f>P90+P91+P101+P110+P111+P112</f>
        <v>844.28</v>
      </c>
      <c r="Q89" s="20">
        <f>Q90+Q91+Q101+Q110+Q111+Q112</f>
        <v>844.28</v>
      </c>
      <c r="R89" s="20"/>
      <c r="S89" s="20"/>
      <c r="T89" s="20"/>
      <c r="U89" s="20"/>
      <c r="V89" s="20"/>
      <c r="W89" s="20"/>
      <c r="X89" s="20"/>
      <c r="Y89" s="20"/>
    </row>
    <row r="90" s="4" customFormat="1" ht="32" customHeight="1" spans="1:25">
      <c r="A90" s="24" t="s">
        <v>240</v>
      </c>
      <c r="B90" s="25"/>
      <c r="C90" s="26"/>
      <c r="D90" s="25"/>
      <c r="E90" s="26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="8" customFormat="1" ht="61" customHeight="1" spans="1:25">
      <c r="A91" s="35" t="s">
        <v>241</v>
      </c>
      <c r="B91" s="36"/>
      <c r="C91" s="43"/>
      <c r="D91" s="38"/>
      <c r="E91" s="43"/>
      <c r="F91" s="36">
        <v>9</v>
      </c>
      <c r="G91" s="38"/>
      <c r="H91" s="38"/>
      <c r="I91" s="38"/>
      <c r="J91" s="38"/>
      <c r="K91" s="38"/>
      <c r="L91" s="46"/>
      <c r="M91" s="46"/>
      <c r="N91" s="46"/>
      <c r="O91" s="46"/>
      <c r="P91" s="36">
        <f>P92+P93+P94+P95+P96+P97+P98+P99+P100</f>
        <v>298.08</v>
      </c>
      <c r="Q91" s="36">
        <f>Q92+Q93+Q94+Q95+Q96+Q97+Q98+Q99+Q100</f>
        <v>298.08</v>
      </c>
      <c r="R91" s="36"/>
      <c r="S91" s="36"/>
      <c r="T91" s="36"/>
      <c r="U91" s="36"/>
      <c r="V91" s="36"/>
      <c r="W91" s="38"/>
      <c r="X91" s="38"/>
      <c r="Y91" s="38"/>
    </row>
    <row r="92" s="2" customFormat="1" ht="108" customHeight="1" spans="1:25">
      <c r="A92" s="27">
        <v>30</v>
      </c>
      <c r="B92" s="28" t="s">
        <v>242</v>
      </c>
      <c r="C92" s="28" t="s">
        <v>243</v>
      </c>
      <c r="D92" s="29" t="s">
        <v>244</v>
      </c>
      <c r="E92" s="28" t="s">
        <v>245</v>
      </c>
      <c r="F92" s="30"/>
      <c r="G92" s="29" t="s">
        <v>38</v>
      </c>
      <c r="H92" s="29" t="s">
        <v>246</v>
      </c>
      <c r="I92" s="29" t="s">
        <v>40</v>
      </c>
      <c r="J92" s="29" t="s">
        <v>40</v>
      </c>
      <c r="K92" s="29" t="s">
        <v>40</v>
      </c>
      <c r="L92" s="29"/>
      <c r="M92" s="30"/>
      <c r="N92" s="29">
        <v>103</v>
      </c>
      <c r="O92" s="29">
        <v>461</v>
      </c>
      <c r="P92" s="29">
        <v>15</v>
      </c>
      <c r="Q92" s="29">
        <v>15</v>
      </c>
      <c r="R92" s="29"/>
      <c r="S92" s="29"/>
      <c r="T92" s="29"/>
      <c r="U92" s="29"/>
      <c r="V92" s="30"/>
      <c r="W92" s="29" t="s">
        <v>41</v>
      </c>
      <c r="X92" s="29" t="s">
        <v>41</v>
      </c>
      <c r="Y92" s="29" t="s">
        <v>207</v>
      </c>
    </row>
    <row r="93" s="2" customFormat="1" ht="109" customHeight="1" spans="1:25">
      <c r="A93" s="27">
        <v>31</v>
      </c>
      <c r="B93" s="28" t="s">
        <v>247</v>
      </c>
      <c r="C93" s="28" t="s">
        <v>248</v>
      </c>
      <c r="D93" s="29" t="s">
        <v>162</v>
      </c>
      <c r="E93" s="28" t="s">
        <v>249</v>
      </c>
      <c r="F93" s="30"/>
      <c r="G93" s="29" t="s">
        <v>38</v>
      </c>
      <c r="H93" s="29" t="s">
        <v>250</v>
      </c>
      <c r="I93" s="29" t="s">
        <v>40</v>
      </c>
      <c r="J93" s="29" t="s">
        <v>40</v>
      </c>
      <c r="K93" s="29" t="s">
        <v>40</v>
      </c>
      <c r="L93" s="29"/>
      <c r="M93" s="30"/>
      <c r="N93" s="29">
        <v>65</v>
      </c>
      <c r="O93" s="29">
        <v>268</v>
      </c>
      <c r="P93" s="29">
        <v>12</v>
      </c>
      <c r="Q93" s="29">
        <v>12</v>
      </c>
      <c r="R93" s="29"/>
      <c r="S93" s="29"/>
      <c r="T93" s="29"/>
      <c r="U93" s="29"/>
      <c r="V93" s="30"/>
      <c r="W93" s="29" t="s">
        <v>41</v>
      </c>
      <c r="X93" s="29" t="s">
        <v>41</v>
      </c>
      <c r="Y93" s="29" t="s">
        <v>207</v>
      </c>
    </row>
    <row r="94" s="2" customFormat="1" ht="116" customHeight="1" spans="1:25">
      <c r="A94" s="27">
        <v>32</v>
      </c>
      <c r="B94" s="28" t="s">
        <v>251</v>
      </c>
      <c r="C94" s="28" t="s">
        <v>252</v>
      </c>
      <c r="D94" s="29" t="s">
        <v>51</v>
      </c>
      <c r="E94" s="28" t="s">
        <v>253</v>
      </c>
      <c r="F94" s="30"/>
      <c r="G94" s="29" t="s">
        <v>38</v>
      </c>
      <c r="H94" s="29" t="s">
        <v>47</v>
      </c>
      <c r="I94" s="29" t="s">
        <v>40</v>
      </c>
      <c r="J94" s="29" t="s">
        <v>40</v>
      </c>
      <c r="K94" s="29" t="s">
        <v>40</v>
      </c>
      <c r="L94" s="29"/>
      <c r="M94" s="30"/>
      <c r="N94" s="29">
        <v>6</v>
      </c>
      <c r="O94" s="29">
        <v>32</v>
      </c>
      <c r="P94" s="29">
        <v>5.91</v>
      </c>
      <c r="Q94" s="29">
        <v>5.91</v>
      </c>
      <c r="R94" s="29"/>
      <c r="S94" s="29"/>
      <c r="T94" s="29"/>
      <c r="U94" s="29"/>
      <c r="V94" s="30"/>
      <c r="W94" s="29" t="s">
        <v>41</v>
      </c>
      <c r="X94" s="29" t="s">
        <v>41</v>
      </c>
      <c r="Y94" s="29" t="s">
        <v>60</v>
      </c>
    </row>
    <row r="95" s="2" customFormat="1" ht="108" customHeight="1" spans="1:25">
      <c r="A95" s="27">
        <v>33</v>
      </c>
      <c r="B95" s="28" t="s">
        <v>254</v>
      </c>
      <c r="C95" s="28" t="s">
        <v>255</v>
      </c>
      <c r="D95" s="29" t="s">
        <v>256</v>
      </c>
      <c r="E95" s="28" t="s">
        <v>257</v>
      </c>
      <c r="F95" s="30"/>
      <c r="G95" s="29" t="s">
        <v>103</v>
      </c>
      <c r="H95" s="29" t="s">
        <v>258</v>
      </c>
      <c r="I95" s="29" t="s">
        <v>40</v>
      </c>
      <c r="J95" s="29" t="s">
        <v>40</v>
      </c>
      <c r="K95" s="29" t="s">
        <v>40</v>
      </c>
      <c r="L95" s="29"/>
      <c r="M95" s="30"/>
      <c r="N95" s="29">
        <v>28</v>
      </c>
      <c r="O95" s="29">
        <v>109</v>
      </c>
      <c r="P95" s="29">
        <v>6.9</v>
      </c>
      <c r="Q95" s="29">
        <v>6.9</v>
      </c>
      <c r="R95" s="29"/>
      <c r="S95" s="29"/>
      <c r="T95" s="29"/>
      <c r="U95" s="29"/>
      <c r="V95" s="30"/>
      <c r="W95" s="29" t="s">
        <v>41</v>
      </c>
      <c r="X95" s="29" t="s">
        <v>41</v>
      </c>
      <c r="Y95" s="29" t="s">
        <v>207</v>
      </c>
    </row>
    <row r="96" s="2" customFormat="1" ht="136" customHeight="1" spans="1:25">
      <c r="A96" s="27">
        <v>34</v>
      </c>
      <c r="B96" s="28" t="s">
        <v>259</v>
      </c>
      <c r="C96" s="28" t="s">
        <v>260</v>
      </c>
      <c r="D96" s="29" t="s">
        <v>261</v>
      </c>
      <c r="E96" s="28" t="s">
        <v>262</v>
      </c>
      <c r="F96" s="30"/>
      <c r="G96" s="29" t="s">
        <v>103</v>
      </c>
      <c r="H96" s="29" t="s">
        <v>263</v>
      </c>
      <c r="I96" s="29" t="s">
        <v>40</v>
      </c>
      <c r="J96" s="29" t="s">
        <v>40</v>
      </c>
      <c r="K96" s="29" t="s">
        <v>40</v>
      </c>
      <c r="L96" s="29"/>
      <c r="M96" s="30"/>
      <c r="N96" s="29">
        <v>100</v>
      </c>
      <c r="O96" s="29">
        <v>500</v>
      </c>
      <c r="P96" s="29">
        <v>17.91</v>
      </c>
      <c r="Q96" s="29">
        <v>17.91</v>
      </c>
      <c r="R96" s="29"/>
      <c r="S96" s="29"/>
      <c r="T96" s="29"/>
      <c r="U96" s="29"/>
      <c r="V96" s="30"/>
      <c r="W96" s="29" t="s">
        <v>41</v>
      </c>
      <c r="X96" s="29" t="s">
        <v>41</v>
      </c>
      <c r="Y96" s="29" t="s">
        <v>207</v>
      </c>
    </row>
    <row r="97" s="2" customFormat="1" ht="136" customHeight="1" spans="1:25">
      <c r="A97" s="27">
        <v>35</v>
      </c>
      <c r="B97" s="28" t="s">
        <v>264</v>
      </c>
      <c r="C97" s="28" t="s">
        <v>265</v>
      </c>
      <c r="D97" s="29" t="s">
        <v>266</v>
      </c>
      <c r="E97" s="28" t="s">
        <v>267</v>
      </c>
      <c r="F97" s="30"/>
      <c r="G97" s="29" t="s">
        <v>103</v>
      </c>
      <c r="H97" s="29" t="s">
        <v>268</v>
      </c>
      <c r="I97" s="29" t="s">
        <v>40</v>
      </c>
      <c r="J97" s="29" t="s">
        <v>40</v>
      </c>
      <c r="K97" s="29" t="s">
        <v>40</v>
      </c>
      <c r="L97" s="29"/>
      <c r="M97" s="30"/>
      <c r="N97" s="29">
        <v>369</v>
      </c>
      <c r="O97" s="29">
        <v>1490</v>
      </c>
      <c r="P97" s="29">
        <v>87.36</v>
      </c>
      <c r="Q97" s="29">
        <v>87.36</v>
      </c>
      <c r="R97" s="29"/>
      <c r="S97" s="29"/>
      <c r="T97" s="29"/>
      <c r="U97" s="29"/>
      <c r="V97" s="30"/>
      <c r="W97" s="29" t="s">
        <v>41</v>
      </c>
      <c r="X97" s="29" t="s">
        <v>41</v>
      </c>
      <c r="Y97" s="29" t="s">
        <v>207</v>
      </c>
    </row>
    <row r="98" s="2" customFormat="1" ht="218" customHeight="1" spans="1:25">
      <c r="A98" s="27">
        <v>36</v>
      </c>
      <c r="B98" s="28" t="s">
        <v>269</v>
      </c>
      <c r="C98" s="28" t="s">
        <v>270</v>
      </c>
      <c r="D98" s="29" t="s">
        <v>83</v>
      </c>
      <c r="E98" s="28" t="s">
        <v>271</v>
      </c>
      <c r="F98" s="30"/>
      <c r="G98" s="29" t="s">
        <v>85</v>
      </c>
      <c r="H98" s="29" t="s">
        <v>91</v>
      </c>
      <c r="I98" s="29" t="s">
        <v>40</v>
      </c>
      <c r="J98" s="29" t="s">
        <v>40</v>
      </c>
      <c r="K98" s="29" t="s">
        <v>40</v>
      </c>
      <c r="L98" s="29"/>
      <c r="M98" s="30"/>
      <c r="N98" s="29">
        <v>321</v>
      </c>
      <c r="O98" s="29">
        <v>1342</v>
      </c>
      <c r="P98" s="29">
        <v>110</v>
      </c>
      <c r="Q98" s="29">
        <v>110</v>
      </c>
      <c r="R98" s="29"/>
      <c r="S98" s="29"/>
      <c r="T98" s="29"/>
      <c r="U98" s="29"/>
      <c r="V98" s="30"/>
      <c r="W98" s="29" t="s">
        <v>41</v>
      </c>
      <c r="X98" s="29" t="s">
        <v>41</v>
      </c>
      <c r="Y98" s="29" t="s">
        <v>272</v>
      </c>
    </row>
    <row r="99" s="2" customFormat="1" ht="153" customHeight="1" spans="1:26">
      <c r="A99" s="27">
        <v>37</v>
      </c>
      <c r="B99" s="28" t="s">
        <v>273</v>
      </c>
      <c r="C99" s="28" t="s">
        <v>274</v>
      </c>
      <c r="D99" s="29" t="s">
        <v>204</v>
      </c>
      <c r="E99" s="28" t="s">
        <v>271</v>
      </c>
      <c r="F99" s="30"/>
      <c r="G99" s="29" t="s">
        <v>85</v>
      </c>
      <c r="H99" s="29" t="s">
        <v>206</v>
      </c>
      <c r="I99" s="29" t="s">
        <v>40</v>
      </c>
      <c r="J99" s="29" t="s">
        <v>40</v>
      </c>
      <c r="K99" s="29" t="s">
        <v>40</v>
      </c>
      <c r="L99" s="29"/>
      <c r="M99" s="30"/>
      <c r="N99" s="29">
        <v>472</v>
      </c>
      <c r="O99" s="29">
        <v>2038</v>
      </c>
      <c r="P99" s="29">
        <v>29.54</v>
      </c>
      <c r="Q99" s="29">
        <v>29.54</v>
      </c>
      <c r="R99" s="29"/>
      <c r="S99" s="29"/>
      <c r="T99" s="29"/>
      <c r="U99" s="29"/>
      <c r="V99" s="30"/>
      <c r="W99" s="29" t="s">
        <v>41</v>
      </c>
      <c r="X99" s="29" t="s">
        <v>41</v>
      </c>
      <c r="Y99" s="29" t="s">
        <v>207</v>
      </c>
      <c r="Z99" s="55"/>
    </row>
    <row r="100" s="2" customFormat="1" ht="136" customHeight="1" spans="1:25">
      <c r="A100" s="27">
        <v>38</v>
      </c>
      <c r="B100" s="28" t="s">
        <v>275</v>
      </c>
      <c r="C100" s="28" t="s">
        <v>276</v>
      </c>
      <c r="D100" s="29" t="s">
        <v>147</v>
      </c>
      <c r="E100" s="28" t="s">
        <v>277</v>
      </c>
      <c r="F100" s="30"/>
      <c r="G100" s="29" t="s">
        <v>96</v>
      </c>
      <c r="H100" s="29" t="s">
        <v>278</v>
      </c>
      <c r="I100" s="29" t="s">
        <v>40</v>
      </c>
      <c r="J100" s="29" t="s">
        <v>40</v>
      </c>
      <c r="K100" s="29" t="s">
        <v>40</v>
      </c>
      <c r="L100" s="29"/>
      <c r="M100" s="30"/>
      <c r="N100" s="29">
        <v>317</v>
      </c>
      <c r="O100" s="29">
        <v>1422</v>
      </c>
      <c r="P100" s="29">
        <v>13.46</v>
      </c>
      <c r="Q100" s="29">
        <v>13.46</v>
      </c>
      <c r="R100" s="29"/>
      <c r="S100" s="29"/>
      <c r="T100" s="29"/>
      <c r="U100" s="29"/>
      <c r="V100" s="30"/>
      <c r="W100" s="29" t="s">
        <v>96</v>
      </c>
      <c r="X100" s="29" t="s">
        <v>41</v>
      </c>
      <c r="Y100" s="29" t="s">
        <v>60</v>
      </c>
    </row>
    <row r="101" s="8" customFormat="1" ht="49" customHeight="1" spans="1:25">
      <c r="A101" s="35" t="s">
        <v>279</v>
      </c>
      <c r="B101" s="36"/>
      <c r="C101" s="43"/>
      <c r="D101" s="38"/>
      <c r="E101" s="43"/>
      <c r="F101" s="36">
        <v>8</v>
      </c>
      <c r="G101" s="38"/>
      <c r="H101" s="38"/>
      <c r="I101" s="38"/>
      <c r="J101" s="38"/>
      <c r="K101" s="38"/>
      <c r="L101" s="46"/>
      <c r="M101" s="46"/>
      <c r="N101" s="46"/>
      <c r="O101" s="46"/>
      <c r="P101" s="36">
        <f>P102+P103+P104+P105+P106+P107+P108+P109</f>
        <v>534.76</v>
      </c>
      <c r="Q101" s="36">
        <f>Q102+Q103+Q104+Q105+Q106+Q107+Q108+Q109</f>
        <v>534.76</v>
      </c>
      <c r="R101" s="36"/>
      <c r="S101" s="36"/>
      <c r="T101" s="36"/>
      <c r="U101" s="36"/>
      <c r="V101" s="36"/>
      <c r="W101" s="38"/>
      <c r="X101" s="38"/>
      <c r="Y101" s="38"/>
    </row>
    <row r="102" s="2" customFormat="1" ht="117" customHeight="1" spans="1:25">
      <c r="A102" s="27">
        <v>39</v>
      </c>
      <c r="B102" s="28" t="s">
        <v>280</v>
      </c>
      <c r="C102" s="28" t="s">
        <v>281</v>
      </c>
      <c r="D102" s="29" t="s">
        <v>51</v>
      </c>
      <c r="E102" s="28" t="s">
        <v>282</v>
      </c>
      <c r="F102" s="30"/>
      <c r="G102" s="29" t="s">
        <v>38</v>
      </c>
      <c r="H102" s="29" t="s">
        <v>283</v>
      </c>
      <c r="I102" s="29" t="s">
        <v>40</v>
      </c>
      <c r="J102" s="29" t="s">
        <v>40</v>
      </c>
      <c r="K102" s="29" t="s">
        <v>40</v>
      </c>
      <c r="L102" s="29"/>
      <c r="M102" s="30"/>
      <c r="N102" s="29">
        <v>300</v>
      </c>
      <c r="O102" s="29">
        <v>1100</v>
      </c>
      <c r="P102" s="44">
        <v>47.6</v>
      </c>
      <c r="Q102" s="44">
        <v>47.6</v>
      </c>
      <c r="R102" s="29"/>
      <c r="S102" s="29"/>
      <c r="T102" s="29"/>
      <c r="U102" s="29"/>
      <c r="V102" s="30"/>
      <c r="W102" s="29" t="s">
        <v>41</v>
      </c>
      <c r="X102" s="29" t="s">
        <v>41</v>
      </c>
      <c r="Y102" s="29" t="s">
        <v>60</v>
      </c>
    </row>
    <row r="103" s="2" customFormat="1" ht="100" customHeight="1" spans="1:25">
      <c r="A103" s="27">
        <v>40</v>
      </c>
      <c r="B103" s="28" t="s">
        <v>284</v>
      </c>
      <c r="C103" s="28" t="s">
        <v>285</v>
      </c>
      <c r="D103" s="29" t="s">
        <v>178</v>
      </c>
      <c r="E103" s="28" t="s">
        <v>286</v>
      </c>
      <c r="F103" s="30"/>
      <c r="G103" s="29" t="s">
        <v>38</v>
      </c>
      <c r="H103" s="29" t="s">
        <v>79</v>
      </c>
      <c r="I103" s="29" t="s">
        <v>40</v>
      </c>
      <c r="J103" s="29" t="s">
        <v>40</v>
      </c>
      <c r="K103" s="29" t="s">
        <v>40</v>
      </c>
      <c r="L103" s="29"/>
      <c r="M103" s="30"/>
      <c r="N103" s="29">
        <v>335</v>
      </c>
      <c r="O103" s="29">
        <v>1761</v>
      </c>
      <c r="P103" s="29">
        <v>73.7</v>
      </c>
      <c r="Q103" s="29">
        <v>73.7</v>
      </c>
      <c r="R103" s="29"/>
      <c r="S103" s="29"/>
      <c r="T103" s="29"/>
      <c r="U103" s="29"/>
      <c r="V103" s="30"/>
      <c r="W103" s="29" t="s">
        <v>41</v>
      </c>
      <c r="X103" s="29" t="s">
        <v>41</v>
      </c>
      <c r="Y103" s="29" t="s">
        <v>207</v>
      </c>
    </row>
    <row r="104" s="2" customFormat="1" ht="125" customHeight="1" spans="1:25">
      <c r="A104" s="27">
        <v>41</v>
      </c>
      <c r="B104" s="28" t="s">
        <v>287</v>
      </c>
      <c r="C104" s="28" t="s">
        <v>288</v>
      </c>
      <c r="D104" s="29" t="s">
        <v>289</v>
      </c>
      <c r="E104" s="28" t="s">
        <v>290</v>
      </c>
      <c r="F104" s="30"/>
      <c r="G104" s="29" t="s">
        <v>103</v>
      </c>
      <c r="H104" s="29" t="s">
        <v>131</v>
      </c>
      <c r="I104" s="29" t="s">
        <v>132</v>
      </c>
      <c r="J104" s="29" t="s">
        <v>40</v>
      </c>
      <c r="K104" s="29" t="s">
        <v>40</v>
      </c>
      <c r="L104" s="29"/>
      <c r="M104" s="30"/>
      <c r="N104" s="29">
        <v>652</v>
      </c>
      <c r="O104" s="29">
        <v>2685</v>
      </c>
      <c r="P104" s="29">
        <v>30</v>
      </c>
      <c r="Q104" s="29">
        <v>30</v>
      </c>
      <c r="R104" s="29"/>
      <c r="S104" s="29"/>
      <c r="T104" s="29"/>
      <c r="U104" s="29"/>
      <c r="V104" s="30"/>
      <c r="W104" s="29" t="s">
        <v>41</v>
      </c>
      <c r="X104" s="29" t="s">
        <v>41</v>
      </c>
      <c r="Y104" s="29" t="s">
        <v>207</v>
      </c>
    </row>
    <row r="105" s="2" customFormat="1" ht="113" customHeight="1" spans="1:25">
      <c r="A105" s="27">
        <v>42</v>
      </c>
      <c r="B105" s="28" t="s">
        <v>291</v>
      </c>
      <c r="C105" s="28" t="s">
        <v>292</v>
      </c>
      <c r="D105" s="29" t="s">
        <v>293</v>
      </c>
      <c r="E105" s="28" t="s">
        <v>294</v>
      </c>
      <c r="F105" s="30"/>
      <c r="G105" s="29" t="s">
        <v>103</v>
      </c>
      <c r="H105" s="29" t="s">
        <v>137</v>
      </c>
      <c r="I105" s="29" t="s">
        <v>40</v>
      </c>
      <c r="J105" s="29" t="s">
        <v>40</v>
      </c>
      <c r="K105" s="29" t="s">
        <v>40</v>
      </c>
      <c r="L105" s="29"/>
      <c r="M105" s="30"/>
      <c r="N105" s="29">
        <v>190</v>
      </c>
      <c r="O105" s="29">
        <v>830</v>
      </c>
      <c r="P105" s="29">
        <v>15</v>
      </c>
      <c r="Q105" s="29">
        <v>15</v>
      </c>
      <c r="R105" s="29"/>
      <c r="S105" s="29"/>
      <c r="T105" s="29"/>
      <c r="U105" s="29"/>
      <c r="V105" s="30"/>
      <c r="W105" s="29" t="s">
        <v>41</v>
      </c>
      <c r="X105" s="29" t="s">
        <v>41</v>
      </c>
      <c r="Y105" s="29" t="s">
        <v>207</v>
      </c>
    </row>
    <row r="106" s="2" customFormat="1" ht="101" customHeight="1" spans="1:25">
      <c r="A106" s="27">
        <v>43</v>
      </c>
      <c r="B106" s="28" t="s">
        <v>295</v>
      </c>
      <c r="C106" s="28" t="s">
        <v>296</v>
      </c>
      <c r="D106" s="29" t="s">
        <v>297</v>
      </c>
      <c r="E106" s="28" t="s">
        <v>298</v>
      </c>
      <c r="F106" s="30"/>
      <c r="G106" s="29" t="s">
        <v>103</v>
      </c>
      <c r="H106" s="29" t="s">
        <v>299</v>
      </c>
      <c r="I106" s="29" t="s">
        <v>40</v>
      </c>
      <c r="J106" s="29" t="s">
        <v>40</v>
      </c>
      <c r="K106" s="29" t="s">
        <v>40</v>
      </c>
      <c r="L106" s="29"/>
      <c r="M106" s="30"/>
      <c r="N106" s="29">
        <v>371</v>
      </c>
      <c r="O106" s="29">
        <v>1375</v>
      </c>
      <c r="P106" s="29">
        <v>39</v>
      </c>
      <c r="Q106" s="29">
        <v>39</v>
      </c>
      <c r="R106" s="29"/>
      <c r="S106" s="29"/>
      <c r="T106" s="29"/>
      <c r="U106" s="29"/>
      <c r="V106" s="30"/>
      <c r="W106" s="29" t="s">
        <v>41</v>
      </c>
      <c r="X106" s="29" t="s">
        <v>41</v>
      </c>
      <c r="Y106" s="29" t="s">
        <v>207</v>
      </c>
    </row>
    <row r="107" s="2" customFormat="1" ht="99" customHeight="1" spans="1:25">
      <c r="A107" s="27">
        <v>44</v>
      </c>
      <c r="B107" s="28" t="s">
        <v>300</v>
      </c>
      <c r="C107" s="28" t="s">
        <v>301</v>
      </c>
      <c r="D107" s="29" t="s">
        <v>302</v>
      </c>
      <c r="E107" s="28" t="s">
        <v>303</v>
      </c>
      <c r="F107" s="30"/>
      <c r="G107" s="29" t="s">
        <v>96</v>
      </c>
      <c r="H107" s="29" t="s">
        <v>304</v>
      </c>
      <c r="I107" s="29" t="s">
        <v>40</v>
      </c>
      <c r="J107" s="29" t="s">
        <v>40</v>
      </c>
      <c r="K107" s="29" t="s">
        <v>40</v>
      </c>
      <c r="L107" s="29"/>
      <c r="M107" s="30"/>
      <c r="N107" s="29">
        <v>326</v>
      </c>
      <c r="O107" s="29">
        <v>1392</v>
      </c>
      <c r="P107" s="29">
        <v>127.58</v>
      </c>
      <c r="Q107" s="29">
        <v>127.58</v>
      </c>
      <c r="R107" s="29"/>
      <c r="S107" s="29"/>
      <c r="T107" s="29"/>
      <c r="U107" s="29"/>
      <c r="V107" s="30"/>
      <c r="W107" s="29" t="s">
        <v>96</v>
      </c>
      <c r="X107" s="29" t="s">
        <v>41</v>
      </c>
      <c r="Y107" s="29" t="s">
        <v>60</v>
      </c>
    </row>
    <row r="108" s="2" customFormat="1" ht="113" customHeight="1" spans="1:25">
      <c r="A108" s="27">
        <v>45</v>
      </c>
      <c r="B108" s="28" t="s">
        <v>305</v>
      </c>
      <c r="C108" s="28" t="s">
        <v>306</v>
      </c>
      <c r="D108" s="29" t="s">
        <v>302</v>
      </c>
      <c r="E108" s="28" t="s">
        <v>307</v>
      </c>
      <c r="F108" s="30"/>
      <c r="G108" s="29" t="s">
        <v>96</v>
      </c>
      <c r="H108" s="29" t="s">
        <v>153</v>
      </c>
      <c r="I108" s="29" t="s">
        <v>40</v>
      </c>
      <c r="J108" s="29" t="s">
        <v>40</v>
      </c>
      <c r="K108" s="29" t="s">
        <v>40</v>
      </c>
      <c r="L108" s="29"/>
      <c r="M108" s="30"/>
      <c r="N108" s="29">
        <v>348</v>
      </c>
      <c r="O108" s="29">
        <v>1375</v>
      </c>
      <c r="P108" s="29">
        <v>89.18</v>
      </c>
      <c r="Q108" s="29">
        <v>89.18</v>
      </c>
      <c r="R108" s="29"/>
      <c r="S108" s="29"/>
      <c r="T108" s="29"/>
      <c r="U108" s="29"/>
      <c r="V108" s="30"/>
      <c r="W108" s="29" t="s">
        <v>96</v>
      </c>
      <c r="X108" s="29" t="s">
        <v>41</v>
      </c>
      <c r="Y108" s="29" t="s">
        <v>60</v>
      </c>
    </row>
    <row r="109" s="2" customFormat="1" ht="96" customHeight="1" spans="1:25">
      <c r="A109" s="27">
        <v>46</v>
      </c>
      <c r="B109" s="28" t="s">
        <v>308</v>
      </c>
      <c r="C109" s="28" t="s">
        <v>309</v>
      </c>
      <c r="D109" s="29" t="s">
        <v>302</v>
      </c>
      <c r="E109" s="28" t="s">
        <v>310</v>
      </c>
      <c r="F109" s="30"/>
      <c r="G109" s="29" t="s">
        <v>96</v>
      </c>
      <c r="H109" s="29" t="s">
        <v>97</v>
      </c>
      <c r="I109" s="29" t="s">
        <v>40</v>
      </c>
      <c r="J109" s="29" t="s">
        <v>40</v>
      </c>
      <c r="K109" s="29" t="s">
        <v>40</v>
      </c>
      <c r="L109" s="29"/>
      <c r="M109" s="30"/>
      <c r="N109" s="29">
        <v>357</v>
      </c>
      <c r="O109" s="44">
        <v>1607</v>
      </c>
      <c r="P109" s="29">
        <v>112.7</v>
      </c>
      <c r="Q109" s="44">
        <v>112.7</v>
      </c>
      <c r="R109" s="29"/>
      <c r="S109" s="29"/>
      <c r="T109" s="29"/>
      <c r="U109" s="29"/>
      <c r="V109" s="30"/>
      <c r="W109" s="29" t="s">
        <v>96</v>
      </c>
      <c r="X109" s="29" t="s">
        <v>41</v>
      </c>
      <c r="Y109" s="29" t="s">
        <v>60</v>
      </c>
    </row>
    <row r="110" s="7" customFormat="1" ht="24" spans="1:25">
      <c r="A110" s="35" t="s">
        <v>311</v>
      </c>
      <c r="B110" s="36"/>
      <c r="C110" s="37"/>
      <c r="D110" s="36"/>
      <c r="E110" s="37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46"/>
    </row>
    <row r="111" s="7" customFormat="1" ht="60" spans="1:25">
      <c r="A111" s="35" t="s">
        <v>312</v>
      </c>
      <c r="B111" s="36"/>
      <c r="C111" s="37"/>
      <c r="D111" s="36"/>
      <c r="E111" s="37"/>
      <c r="F111" s="36"/>
      <c r="G111" s="36"/>
      <c r="H111" s="36"/>
      <c r="I111" s="36"/>
      <c r="J111" s="36"/>
      <c r="K111" s="36"/>
      <c r="L111" s="36"/>
      <c r="M111" s="36"/>
      <c r="N111" s="36"/>
      <c r="O111" s="4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="7" customFormat="1" ht="79" customHeight="1" spans="1:25">
      <c r="A112" s="35" t="s">
        <v>313</v>
      </c>
      <c r="B112" s="36"/>
      <c r="C112" s="37"/>
      <c r="D112" s="36"/>
      <c r="E112" s="37"/>
      <c r="F112" s="36">
        <v>2</v>
      </c>
      <c r="G112" s="36"/>
      <c r="H112" s="36"/>
      <c r="I112" s="36"/>
      <c r="J112" s="36"/>
      <c r="K112" s="36"/>
      <c r="L112" s="36"/>
      <c r="M112" s="36"/>
      <c r="N112" s="46"/>
      <c r="O112" s="46"/>
      <c r="P112" s="36">
        <f>P113+P114</f>
        <v>11.44</v>
      </c>
      <c r="Q112" s="36">
        <f>Q113+Q114</f>
        <v>11.44</v>
      </c>
      <c r="R112" s="36"/>
      <c r="S112" s="36"/>
      <c r="T112" s="36"/>
      <c r="U112" s="36"/>
      <c r="V112" s="36"/>
      <c r="W112" s="36"/>
      <c r="X112" s="36"/>
      <c r="Y112" s="36"/>
    </row>
    <row r="113" s="2" customFormat="1" ht="94" customHeight="1" spans="1:25">
      <c r="A113" s="27">
        <v>47</v>
      </c>
      <c r="B113" s="28" t="s">
        <v>314</v>
      </c>
      <c r="C113" s="28" t="s">
        <v>315</v>
      </c>
      <c r="D113" s="29" t="s">
        <v>302</v>
      </c>
      <c r="E113" s="28" t="s">
        <v>316</v>
      </c>
      <c r="F113" s="30"/>
      <c r="G113" s="29" t="s">
        <v>96</v>
      </c>
      <c r="H113" s="29" t="s">
        <v>97</v>
      </c>
      <c r="I113" s="29" t="s">
        <v>40</v>
      </c>
      <c r="J113" s="29" t="s">
        <v>40</v>
      </c>
      <c r="K113" s="29" t="s">
        <v>40</v>
      </c>
      <c r="L113" s="29"/>
      <c r="M113" s="30"/>
      <c r="N113" s="29">
        <v>357</v>
      </c>
      <c r="O113" s="29">
        <v>1607</v>
      </c>
      <c r="P113" s="29">
        <v>5.16</v>
      </c>
      <c r="Q113" s="29">
        <v>5.16</v>
      </c>
      <c r="R113" s="29"/>
      <c r="S113" s="29"/>
      <c r="T113" s="29"/>
      <c r="U113" s="29"/>
      <c r="V113" s="30"/>
      <c r="W113" s="29" t="s">
        <v>96</v>
      </c>
      <c r="X113" s="29" t="s">
        <v>317</v>
      </c>
      <c r="Y113" s="29" t="s">
        <v>60</v>
      </c>
    </row>
    <row r="114" s="2" customFormat="1" ht="116" customHeight="1" spans="1:25">
      <c r="A114" s="27">
        <v>48</v>
      </c>
      <c r="B114" s="28" t="s">
        <v>318</v>
      </c>
      <c r="C114" s="28" t="s">
        <v>319</v>
      </c>
      <c r="D114" s="28" t="s">
        <v>302</v>
      </c>
      <c r="E114" s="28" t="s">
        <v>320</v>
      </c>
      <c r="F114" s="28">
        <v>1</v>
      </c>
      <c r="G114" s="28" t="s">
        <v>96</v>
      </c>
      <c r="H114" s="28" t="s">
        <v>321</v>
      </c>
      <c r="I114" s="28" t="s">
        <v>40</v>
      </c>
      <c r="J114" s="28" t="s">
        <v>40</v>
      </c>
      <c r="K114" s="28" t="s">
        <v>40</v>
      </c>
      <c r="L114" s="28"/>
      <c r="M114" s="28"/>
      <c r="N114" s="28">
        <v>351</v>
      </c>
      <c r="O114" s="28">
        <v>1530</v>
      </c>
      <c r="P114" s="29">
        <v>6.28</v>
      </c>
      <c r="Q114" s="29">
        <v>6.28</v>
      </c>
      <c r="R114" s="28"/>
      <c r="S114" s="28"/>
      <c r="T114" s="28"/>
      <c r="U114" s="28"/>
      <c r="V114" s="28"/>
      <c r="W114" s="28" t="s">
        <v>96</v>
      </c>
      <c r="X114" s="28" t="s">
        <v>317</v>
      </c>
      <c r="Y114" s="28" t="s">
        <v>60</v>
      </c>
    </row>
    <row r="115" s="9" customFormat="1" ht="34" customHeight="1" spans="1:25">
      <c r="A115" s="58" t="s">
        <v>322</v>
      </c>
      <c r="B115" s="25"/>
      <c r="C115" s="26"/>
      <c r="D115" s="25"/>
      <c r="E115" s="26"/>
      <c r="F115" s="20">
        <f>F116+F117+F140+F141</f>
        <v>23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>
        <f>P116+P117+P140+P141</f>
        <v>1688.81</v>
      </c>
      <c r="Q115" s="20">
        <f>Q116+Q117+Q140+Q141</f>
        <v>1686.81</v>
      </c>
      <c r="R115" s="20"/>
      <c r="S115" s="20"/>
      <c r="T115" s="20"/>
      <c r="U115" s="20"/>
      <c r="V115" s="20">
        <f>V116+V117+V140+V141</f>
        <v>2</v>
      </c>
      <c r="W115" s="25"/>
      <c r="X115" s="25"/>
      <c r="Y115" s="25"/>
    </row>
    <row r="116" s="7" customFormat="1" ht="52" customHeight="1" spans="1:25">
      <c r="A116" s="35" t="s">
        <v>323</v>
      </c>
      <c r="B116" s="36"/>
      <c r="C116" s="37"/>
      <c r="D116" s="36"/>
      <c r="E116" s="37"/>
      <c r="F116" s="36"/>
      <c r="G116" s="36"/>
      <c r="H116" s="36"/>
      <c r="I116" s="36"/>
      <c r="J116" s="36"/>
      <c r="K116" s="36"/>
      <c r="L116" s="36"/>
      <c r="M116" s="36"/>
      <c r="N116" s="36"/>
      <c r="O116" s="4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="7" customFormat="1" ht="38" customHeight="1" spans="1:25">
      <c r="A117" s="35" t="s">
        <v>324</v>
      </c>
      <c r="B117" s="36"/>
      <c r="C117" s="37"/>
      <c r="D117" s="36"/>
      <c r="E117" s="37"/>
      <c r="F117" s="36">
        <v>22</v>
      </c>
      <c r="G117" s="36"/>
      <c r="H117" s="36"/>
      <c r="I117" s="36"/>
      <c r="J117" s="36"/>
      <c r="K117" s="36"/>
      <c r="L117" s="36"/>
      <c r="M117" s="36"/>
      <c r="N117" s="36"/>
      <c r="O117" s="46"/>
      <c r="P117" s="36">
        <f>P118+P119+P120+P121+P122+P123+P124+P125+P126+P127+P128+P129+P130+P131+P132+P133+P134+P135+P136+P137+P138+P139</f>
        <v>1673.71</v>
      </c>
      <c r="Q117" s="36">
        <f>Q118+Q119+Q120+Q121+Q122+Q123+Q124+Q125+Q126+Q127+Q128+Q129+Q130+Q131+Q132+Q133+Q134+Q135+Q136+Q137+Q138+Q139</f>
        <v>1671.71</v>
      </c>
      <c r="R117" s="36"/>
      <c r="S117" s="36"/>
      <c r="T117" s="36"/>
      <c r="U117" s="36"/>
      <c r="V117" s="36">
        <f>V118+V119+V120+V121+V122+V123+V124+V125+V126+V127+V128+V129+V130+V131+V132+V133+V134+V135+V136+V137+V138+V139</f>
        <v>2</v>
      </c>
      <c r="W117" s="36"/>
      <c r="X117" s="36"/>
      <c r="Y117" s="36"/>
    </row>
    <row r="118" s="2" customFormat="1" ht="149" customHeight="1" spans="1:25">
      <c r="A118" s="27">
        <v>49</v>
      </c>
      <c r="B118" s="28" t="s">
        <v>325</v>
      </c>
      <c r="C118" s="28" t="s">
        <v>326</v>
      </c>
      <c r="D118" s="29" t="s">
        <v>162</v>
      </c>
      <c r="E118" s="28" t="s">
        <v>327</v>
      </c>
      <c r="F118" s="30"/>
      <c r="G118" s="29" t="s">
        <v>38</v>
      </c>
      <c r="H118" s="29" t="s">
        <v>74</v>
      </c>
      <c r="I118" s="29" t="s">
        <v>40</v>
      </c>
      <c r="J118" s="29" t="s">
        <v>40</v>
      </c>
      <c r="K118" s="29" t="s">
        <v>40</v>
      </c>
      <c r="L118" s="29"/>
      <c r="M118" s="30"/>
      <c r="N118" s="29">
        <v>143</v>
      </c>
      <c r="O118" s="29">
        <v>415</v>
      </c>
      <c r="P118" s="29">
        <v>85</v>
      </c>
      <c r="Q118" s="29">
        <v>85</v>
      </c>
      <c r="R118" s="29"/>
      <c r="S118" s="29"/>
      <c r="T118" s="29"/>
      <c r="U118" s="29"/>
      <c r="V118" s="30"/>
      <c r="W118" s="29" t="s">
        <v>41</v>
      </c>
      <c r="X118" s="29" t="s">
        <v>328</v>
      </c>
      <c r="Y118" s="29" t="s">
        <v>207</v>
      </c>
    </row>
    <row r="119" s="2" customFormat="1" ht="122" customHeight="1" spans="1:25">
      <c r="A119" s="27">
        <v>50</v>
      </c>
      <c r="B119" s="28" t="s">
        <v>329</v>
      </c>
      <c r="C119" s="28" t="s">
        <v>330</v>
      </c>
      <c r="D119" s="29" t="s">
        <v>51</v>
      </c>
      <c r="E119" s="28" t="s">
        <v>331</v>
      </c>
      <c r="F119" s="30"/>
      <c r="G119" s="29" t="s">
        <v>38</v>
      </c>
      <c r="H119" s="29" t="s">
        <v>250</v>
      </c>
      <c r="I119" s="29" t="s">
        <v>40</v>
      </c>
      <c r="J119" s="29" t="s">
        <v>40</v>
      </c>
      <c r="K119" s="29" t="s">
        <v>40</v>
      </c>
      <c r="L119" s="29"/>
      <c r="M119" s="30"/>
      <c r="N119" s="29">
        <v>110</v>
      </c>
      <c r="O119" s="29">
        <v>444</v>
      </c>
      <c r="P119" s="29">
        <v>32</v>
      </c>
      <c r="Q119" s="29">
        <v>32</v>
      </c>
      <c r="R119" s="29"/>
      <c r="S119" s="29"/>
      <c r="T119" s="29"/>
      <c r="U119" s="29"/>
      <c r="V119" s="30"/>
      <c r="W119" s="29" t="s">
        <v>41</v>
      </c>
      <c r="X119" s="29" t="s">
        <v>328</v>
      </c>
      <c r="Y119" s="29" t="s">
        <v>207</v>
      </c>
    </row>
    <row r="120" s="2" customFormat="1" ht="197" customHeight="1" spans="1:25">
      <c r="A120" s="27">
        <v>51</v>
      </c>
      <c r="B120" s="28" t="s">
        <v>332</v>
      </c>
      <c r="C120" s="28" t="s">
        <v>333</v>
      </c>
      <c r="D120" s="29" t="s">
        <v>244</v>
      </c>
      <c r="E120" s="28" t="s">
        <v>334</v>
      </c>
      <c r="F120" s="30"/>
      <c r="G120" s="29" t="s">
        <v>38</v>
      </c>
      <c r="H120" s="29" t="s">
        <v>246</v>
      </c>
      <c r="I120" s="29" t="s">
        <v>40</v>
      </c>
      <c r="J120" s="29" t="s">
        <v>40</v>
      </c>
      <c r="K120" s="29" t="s">
        <v>40</v>
      </c>
      <c r="L120" s="29"/>
      <c r="M120" s="30"/>
      <c r="N120" s="29">
        <v>189</v>
      </c>
      <c r="O120" s="29">
        <v>752</v>
      </c>
      <c r="P120" s="29">
        <v>71.62</v>
      </c>
      <c r="Q120" s="29">
        <v>71.62</v>
      </c>
      <c r="R120" s="29"/>
      <c r="S120" s="29"/>
      <c r="T120" s="29"/>
      <c r="U120" s="29"/>
      <c r="V120" s="30"/>
      <c r="W120" s="29" t="s">
        <v>41</v>
      </c>
      <c r="X120" s="29" t="s">
        <v>328</v>
      </c>
      <c r="Y120" s="29" t="s">
        <v>207</v>
      </c>
    </row>
    <row r="121" s="2" customFormat="1" ht="123" customHeight="1" spans="1:25">
      <c r="A121" s="27">
        <v>52</v>
      </c>
      <c r="B121" s="28" t="s">
        <v>335</v>
      </c>
      <c r="C121" s="28" t="s">
        <v>336</v>
      </c>
      <c r="D121" s="29" t="s">
        <v>45</v>
      </c>
      <c r="E121" s="28" t="s">
        <v>337</v>
      </c>
      <c r="F121" s="30"/>
      <c r="G121" s="29" t="s">
        <v>38</v>
      </c>
      <c r="H121" s="29" t="s">
        <v>65</v>
      </c>
      <c r="I121" s="29" t="s">
        <v>40</v>
      </c>
      <c r="J121" s="29" t="s">
        <v>40</v>
      </c>
      <c r="K121" s="29" t="s">
        <v>40</v>
      </c>
      <c r="L121" s="29"/>
      <c r="M121" s="30"/>
      <c r="N121" s="29">
        <v>32</v>
      </c>
      <c r="O121" s="29">
        <v>160</v>
      </c>
      <c r="P121" s="29">
        <v>7.55</v>
      </c>
      <c r="Q121" s="29">
        <v>7.55</v>
      </c>
      <c r="R121" s="29"/>
      <c r="S121" s="29"/>
      <c r="T121" s="29"/>
      <c r="U121" s="29"/>
      <c r="V121" s="30"/>
      <c r="W121" s="29" t="s">
        <v>41</v>
      </c>
      <c r="X121" s="29" t="s">
        <v>328</v>
      </c>
      <c r="Y121" s="29" t="s">
        <v>60</v>
      </c>
    </row>
    <row r="122" s="2" customFormat="1" ht="128" customHeight="1" spans="1:25">
      <c r="A122" s="27">
        <v>53</v>
      </c>
      <c r="B122" s="28" t="s">
        <v>338</v>
      </c>
      <c r="C122" s="28" t="s">
        <v>339</v>
      </c>
      <c r="D122" s="29" t="s">
        <v>51</v>
      </c>
      <c r="E122" s="28" t="s">
        <v>340</v>
      </c>
      <c r="F122" s="30"/>
      <c r="G122" s="29" t="s">
        <v>38</v>
      </c>
      <c r="H122" s="29" t="s">
        <v>53</v>
      </c>
      <c r="I122" s="29" t="s">
        <v>40</v>
      </c>
      <c r="J122" s="29" t="s">
        <v>40</v>
      </c>
      <c r="K122" s="29" t="s">
        <v>40</v>
      </c>
      <c r="L122" s="29"/>
      <c r="M122" s="30"/>
      <c r="N122" s="29">
        <v>458</v>
      </c>
      <c r="O122" s="29">
        <v>1800</v>
      </c>
      <c r="P122" s="29">
        <v>92.01</v>
      </c>
      <c r="Q122" s="29">
        <v>92.01</v>
      </c>
      <c r="R122" s="29"/>
      <c r="S122" s="29"/>
      <c r="T122" s="29"/>
      <c r="U122" s="29"/>
      <c r="V122" s="30"/>
      <c r="W122" s="29" t="s">
        <v>41</v>
      </c>
      <c r="X122" s="29" t="s">
        <v>328</v>
      </c>
      <c r="Y122" s="29" t="s">
        <v>60</v>
      </c>
    </row>
    <row r="123" s="2" customFormat="1" ht="100" customHeight="1" spans="1:25">
      <c r="A123" s="27">
        <v>54</v>
      </c>
      <c r="B123" s="28" t="s">
        <v>341</v>
      </c>
      <c r="C123" s="28" t="s">
        <v>342</v>
      </c>
      <c r="D123" s="29" t="s">
        <v>343</v>
      </c>
      <c r="E123" s="28" t="s">
        <v>344</v>
      </c>
      <c r="F123" s="30"/>
      <c r="G123" s="29" t="s">
        <v>38</v>
      </c>
      <c r="H123" s="29" t="s">
        <v>59</v>
      </c>
      <c r="I123" s="29" t="s">
        <v>40</v>
      </c>
      <c r="J123" s="29" t="s">
        <v>40</v>
      </c>
      <c r="K123" s="29" t="s">
        <v>40</v>
      </c>
      <c r="L123" s="29"/>
      <c r="M123" s="30"/>
      <c r="N123" s="29">
        <v>71</v>
      </c>
      <c r="O123" s="29">
        <v>228</v>
      </c>
      <c r="P123" s="29">
        <v>3.64</v>
      </c>
      <c r="Q123" s="29">
        <v>3.64</v>
      </c>
      <c r="R123" s="29"/>
      <c r="S123" s="29"/>
      <c r="T123" s="29"/>
      <c r="U123" s="29"/>
      <c r="V123" s="30"/>
      <c r="W123" s="29" t="s">
        <v>41</v>
      </c>
      <c r="X123" s="29" t="s">
        <v>328</v>
      </c>
      <c r="Y123" s="29" t="s">
        <v>60</v>
      </c>
    </row>
    <row r="124" s="2" customFormat="1" ht="99" customHeight="1" spans="1:25">
      <c r="A124" s="27">
        <v>55</v>
      </c>
      <c r="B124" s="28" t="s">
        <v>345</v>
      </c>
      <c r="C124" s="28" t="s">
        <v>346</v>
      </c>
      <c r="D124" s="29" t="s">
        <v>51</v>
      </c>
      <c r="E124" s="28" t="s">
        <v>347</v>
      </c>
      <c r="F124" s="30"/>
      <c r="G124" s="29" t="s">
        <v>38</v>
      </c>
      <c r="H124" s="29" t="s">
        <v>283</v>
      </c>
      <c r="I124" s="29" t="s">
        <v>40</v>
      </c>
      <c r="J124" s="29" t="s">
        <v>40</v>
      </c>
      <c r="K124" s="29" t="s">
        <v>40</v>
      </c>
      <c r="L124" s="29"/>
      <c r="M124" s="30"/>
      <c r="N124" s="29">
        <v>130</v>
      </c>
      <c r="O124" s="29">
        <v>520</v>
      </c>
      <c r="P124" s="29">
        <v>15</v>
      </c>
      <c r="Q124" s="29">
        <v>15</v>
      </c>
      <c r="R124" s="29"/>
      <c r="S124" s="29"/>
      <c r="T124" s="29"/>
      <c r="U124" s="29"/>
      <c r="V124" s="30"/>
      <c r="W124" s="29" t="s">
        <v>41</v>
      </c>
      <c r="X124" s="29" t="s">
        <v>328</v>
      </c>
      <c r="Y124" s="29" t="s">
        <v>60</v>
      </c>
    </row>
    <row r="125" s="2" customFormat="1" ht="145" customHeight="1" spans="1:25">
      <c r="A125" s="27">
        <v>56</v>
      </c>
      <c r="B125" s="28" t="s">
        <v>348</v>
      </c>
      <c r="C125" s="28" t="s">
        <v>349</v>
      </c>
      <c r="D125" s="29" t="s">
        <v>45</v>
      </c>
      <c r="E125" s="28" t="s">
        <v>350</v>
      </c>
      <c r="F125" s="30"/>
      <c r="G125" s="29" t="s">
        <v>38</v>
      </c>
      <c r="H125" s="29" t="s">
        <v>351</v>
      </c>
      <c r="I125" s="29" t="s">
        <v>40</v>
      </c>
      <c r="J125" s="29" t="s">
        <v>40</v>
      </c>
      <c r="K125" s="29" t="s">
        <v>40</v>
      </c>
      <c r="L125" s="29"/>
      <c r="M125" s="30"/>
      <c r="N125" s="29">
        <v>589</v>
      </c>
      <c r="O125" s="29">
        <v>2582</v>
      </c>
      <c r="P125" s="29">
        <v>88.26</v>
      </c>
      <c r="Q125" s="29">
        <v>88.26</v>
      </c>
      <c r="R125" s="29"/>
      <c r="S125" s="29"/>
      <c r="T125" s="29"/>
      <c r="U125" s="29"/>
      <c r="V125" s="30"/>
      <c r="W125" s="29" t="s">
        <v>41</v>
      </c>
      <c r="X125" s="29" t="s">
        <v>328</v>
      </c>
      <c r="Y125" s="29" t="s">
        <v>60</v>
      </c>
    </row>
    <row r="126" s="2" customFormat="1" ht="87" customHeight="1" spans="1:25">
      <c r="A126" s="27">
        <v>57</v>
      </c>
      <c r="B126" s="28" t="s">
        <v>352</v>
      </c>
      <c r="C126" s="28" t="s">
        <v>353</v>
      </c>
      <c r="D126" s="29" t="s">
        <v>45</v>
      </c>
      <c r="E126" s="28" t="s">
        <v>354</v>
      </c>
      <c r="F126" s="30"/>
      <c r="G126" s="29" t="s">
        <v>38</v>
      </c>
      <c r="H126" s="29" t="s">
        <v>125</v>
      </c>
      <c r="I126" s="29" t="s">
        <v>40</v>
      </c>
      <c r="J126" s="29" t="s">
        <v>40</v>
      </c>
      <c r="K126" s="29" t="s">
        <v>40</v>
      </c>
      <c r="L126" s="29"/>
      <c r="M126" s="30"/>
      <c r="N126" s="29">
        <v>182</v>
      </c>
      <c r="O126" s="29">
        <v>746</v>
      </c>
      <c r="P126" s="29">
        <v>9.76</v>
      </c>
      <c r="Q126" s="29">
        <v>9.76</v>
      </c>
      <c r="R126" s="29"/>
      <c r="S126" s="29"/>
      <c r="T126" s="29"/>
      <c r="U126" s="29"/>
      <c r="V126" s="30"/>
      <c r="W126" s="29" t="s">
        <v>41</v>
      </c>
      <c r="X126" s="29" t="s">
        <v>328</v>
      </c>
      <c r="Y126" s="29" t="s">
        <v>60</v>
      </c>
    </row>
    <row r="127" s="2" customFormat="1" ht="108" customHeight="1" spans="1:25">
      <c r="A127" s="27">
        <v>58</v>
      </c>
      <c r="B127" s="28" t="s">
        <v>355</v>
      </c>
      <c r="C127" s="28" t="s">
        <v>356</v>
      </c>
      <c r="D127" s="29" t="s">
        <v>45</v>
      </c>
      <c r="E127" s="28" t="s">
        <v>357</v>
      </c>
      <c r="F127" s="30"/>
      <c r="G127" s="29" t="s">
        <v>38</v>
      </c>
      <c r="H127" s="29" t="s">
        <v>180</v>
      </c>
      <c r="I127" s="29" t="s">
        <v>40</v>
      </c>
      <c r="J127" s="29" t="s">
        <v>40</v>
      </c>
      <c r="K127" s="29" t="s">
        <v>40</v>
      </c>
      <c r="L127" s="29"/>
      <c r="M127" s="30"/>
      <c r="N127" s="29">
        <v>75</v>
      </c>
      <c r="O127" s="29">
        <v>306</v>
      </c>
      <c r="P127" s="29">
        <v>60</v>
      </c>
      <c r="Q127" s="29">
        <v>60</v>
      </c>
      <c r="R127" s="29"/>
      <c r="S127" s="29"/>
      <c r="T127" s="29"/>
      <c r="U127" s="29"/>
      <c r="V127" s="30"/>
      <c r="W127" s="29" t="s">
        <v>41</v>
      </c>
      <c r="X127" s="29" t="s">
        <v>328</v>
      </c>
      <c r="Y127" s="29" t="s">
        <v>60</v>
      </c>
    </row>
    <row r="128" s="2" customFormat="1" ht="199" customHeight="1" spans="1:25">
      <c r="A128" s="27">
        <v>59</v>
      </c>
      <c r="B128" s="28" t="s">
        <v>358</v>
      </c>
      <c r="C128" s="28" t="s">
        <v>359</v>
      </c>
      <c r="D128" s="29" t="s">
        <v>94</v>
      </c>
      <c r="E128" s="28" t="s">
        <v>360</v>
      </c>
      <c r="F128" s="30"/>
      <c r="G128" s="29" t="s">
        <v>103</v>
      </c>
      <c r="H128" s="29" t="s">
        <v>104</v>
      </c>
      <c r="I128" s="29" t="s">
        <v>40</v>
      </c>
      <c r="J128" s="29" t="s">
        <v>40</v>
      </c>
      <c r="K128" s="29" t="s">
        <v>40</v>
      </c>
      <c r="L128" s="29"/>
      <c r="M128" s="30"/>
      <c r="N128" s="29">
        <v>251</v>
      </c>
      <c r="O128" s="29">
        <v>1174</v>
      </c>
      <c r="P128" s="29">
        <v>91</v>
      </c>
      <c r="Q128" s="29">
        <v>91</v>
      </c>
      <c r="R128" s="29"/>
      <c r="S128" s="29"/>
      <c r="T128" s="29"/>
      <c r="U128" s="29"/>
      <c r="V128" s="30"/>
      <c r="W128" s="29" t="s">
        <v>328</v>
      </c>
      <c r="X128" s="29" t="s">
        <v>328</v>
      </c>
      <c r="Y128" s="29" t="s">
        <v>207</v>
      </c>
    </row>
    <row r="129" s="2" customFormat="1" ht="130" customHeight="1" spans="1:25">
      <c r="A129" s="27">
        <v>60</v>
      </c>
      <c r="B129" s="28" t="s">
        <v>361</v>
      </c>
      <c r="C129" s="28" t="s">
        <v>362</v>
      </c>
      <c r="D129" s="29" t="s">
        <v>363</v>
      </c>
      <c r="E129" s="28" t="s">
        <v>364</v>
      </c>
      <c r="F129" s="30"/>
      <c r="G129" s="29" t="s">
        <v>103</v>
      </c>
      <c r="H129" s="29" t="s">
        <v>365</v>
      </c>
      <c r="I129" s="29" t="s">
        <v>40</v>
      </c>
      <c r="J129" s="29" t="s">
        <v>40</v>
      </c>
      <c r="K129" s="29" t="s">
        <v>40</v>
      </c>
      <c r="L129" s="29"/>
      <c r="M129" s="30"/>
      <c r="N129" s="29">
        <v>734</v>
      </c>
      <c r="O129" s="29">
        <v>3151</v>
      </c>
      <c r="P129" s="29">
        <v>290</v>
      </c>
      <c r="Q129" s="29">
        <v>290</v>
      </c>
      <c r="R129" s="29"/>
      <c r="S129" s="29"/>
      <c r="T129" s="29"/>
      <c r="U129" s="29"/>
      <c r="V129" s="30"/>
      <c r="W129" s="29" t="s">
        <v>328</v>
      </c>
      <c r="X129" s="29" t="s">
        <v>328</v>
      </c>
      <c r="Y129" s="29" t="s">
        <v>207</v>
      </c>
    </row>
    <row r="130" s="2" customFormat="1" ht="130" customHeight="1" spans="1:25">
      <c r="A130" s="27">
        <v>61</v>
      </c>
      <c r="B130" s="28" t="s">
        <v>366</v>
      </c>
      <c r="C130" s="28" t="s">
        <v>367</v>
      </c>
      <c r="D130" s="29" t="s">
        <v>368</v>
      </c>
      <c r="E130" s="28" t="s">
        <v>369</v>
      </c>
      <c r="F130" s="30"/>
      <c r="G130" s="29" t="s">
        <v>103</v>
      </c>
      <c r="H130" s="29" t="s">
        <v>370</v>
      </c>
      <c r="I130" s="29" t="s">
        <v>40</v>
      </c>
      <c r="J130" s="29" t="s">
        <v>40</v>
      </c>
      <c r="K130" s="29" t="s">
        <v>40</v>
      </c>
      <c r="L130" s="29"/>
      <c r="M130" s="30"/>
      <c r="N130" s="29">
        <v>267</v>
      </c>
      <c r="O130" s="29">
        <v>1068</v>
      </c>
      <c r="P130" s="29">
        <v>90.7</v>
      </c>
      <c r="Q130" s="29">
        <v>90.7</v>
      </c>
      <c r="R130" s="29"/>
      <c r="S130" s="29"/>
      <c r="T130" s="29"/>
      <c r="U130" s="29"/>
      <c r="V130" s="30"/>
      <c r="W130" s="29" t="s">
        <v>328</v>
      </c>
      <c r="X130" s="29" t="s">
        <v>328</v>
      </c>
      <c r="Y130" s="29" t="s">
        <v>207</v>
      </c>
    </row>
    <row r="131" s="2" customFormat="1" ht="103" customHeight="1" spans="1:25">
      <c r="A131" s="27">
        <v>62</v>
      </c>
      <c r="B131" s="28" t="s">
        <v>371</v>
      </c>
      <c r="C131" s="28" t="s">
        <v>372</v>
      </c>
      <c r="D131" s="29" t="s">
        <v>373</v>
      </c>
      <c r="E131" s="28" t="s">
        <v>374</v>
      </c>
      <c r="F131" s="30"/>
      <c r="G131" s="29" t="s">
        <v>103</v>
      </c>
      <c r="H131" s="29" t="s">
        <v>268</v>
      </c>
      <c r="I131" s="29" t="s">
        <v>40</v>
      </c>
      <c r="J131" s="29" t="s">
        <v>40</v>
      </c>
      <c r="K131" s="29" t="s">
        <v>40</v>
      </c>
      <c r="L131" s="29"/>
      <c r="M131" s="30"/>
      <c r="N131" s="29">
        <v>643</v>
      </c>
      <c r="O131" s="29">
        <v>2946</v>
      </c>
      <c r="P131" s="29">
        <v>75</v>
      </c>
      <c r="Q131" s="29">
        <v>75</v>
      </c>
      <c r="R131" s="29"/>
      <c r="S131" s="29"/>
      <c r="T131" s="29"/>
      <c r="U131" s="29"/>
      <c r="V131" s="30"/>
      <c r="W131" s="29" t="s">
        <v>328</v>
      </c>
      <c r="X131" s="29" t="s">
        <v>328</v>
      </c>
      <c r="Y131" s="29" t="s">
        <v>207</v>
      </c>
    </row>
    <row r="132" s="2" customFormat="1" ht="258" customHeight="1" spans="1:25">
      <c r="A132" s="27">
        <v>63</v>
      </c>
      <c r="B132" s="28" t="s">
        <v>375</v>
      </c>
      <c r="C132" s="28" t="s">
        <v>376</v>
      </c>
      <c r="D132" s="29" t="s">
        <v>204</v>
      </c>
      <c r="E132" s="28" t="s">
        <v>271</v>
      </c>
      <c r="F132" s="30"/>
      <c r="G132" s="29" t="s">
        <v>85</v>
      </c>
      <c r="H132" s="29" t="s">
        <v>206</v>
      </c>
      <c r="I132" s="29" t="s">
        <v>40</v>
      </c>
      <c r="J132" s="29" t="s">
        <v>40</v>
      </c>
      <c r="K132" s="29" t="s">
        <v>40</v>
      </c>
      <c r="L132" s="29"/>
      <c r="M132" s="30"/>
      <c r="N132" s="29">
        <v>472</v>
      </c>
      <c r="O132" s="29">
        <v>2038</v>
      </c>
      <c r="P132" s="29">
        <v>28</v>
      </c>
      <c r="Q132" s="29">
        <v>28</v>
      </c>
      <c r="R132" s="29"/>
      <c r="S132" s="29"/>
      <c r="T132" s="29"/>
      <c r="U132" s="29"/>
      <c r="V132" s="30"/>
      <c r="W132" s="29" t="s">
        <v>328</v>
      </c>
      <c r="X132" s="29" t="s">
        <v>328</v>
      </c>
      <c r="Y132" s="29" t="s">
        <v>207</v>
      </c>
    </row>
    <row r="133" s="2" customFormat="1" ht="132" customHeight="1" spans="1:25">
      <c r="A133" s="27">
        <v>64</v>
      </c>
      <c r="B133" s="28" t="s">
        <v>377</v>
      </c>
      <c r="C133" s="28" t="s">
        <v>378</v>
      </c>
      <c r="D133" s="29" t="s">
        <v>297</v>
      </c>
      <c r="E133" s="28" t="s">
        <v>379</v>
      </c>
      <c r="F133" s="30"/>
      <c r="G133" s="29" t="s">
        <v>85</v>
      </c>
      <c r="H133" s="29" t="s">
        <v>86</v>
      </c>
      <c r="I133" s="29" t="s">
        <v>40</v>
      </c>
      <c r="J133" s="29" t="s">
        <v>40</v>
      </c>
      <c r="K133" s="29" t="s">
        <v>40</v>
      </c>
      <c r="L133" s="29"/>
      <c r="M133" s="30"/>
      <c r="N133" s="29">
        <v>533</v>
      </c>
      <c r="O133" s="29">
        <v>2301</v>
      </c>
      <c r="P133" s="29">
        <v>23.2</v>
      </c>
      <c r="Q133" s="29">
        <v>23.2</v>
      </c>
      <c r="R133" s="29"/>
      <c r="S133" s="29"/>
      <c r="T133" s="29"/>
      <c r="U133" s="29"/>
      <c r="V133" s="30"/>
      <c r="W133" s="29" t="s">
        <v>328</v>
      </c>
      <c r="X133" s="29" t="s">
        <v>328</v>
      </c>
      <c r="Y133" s="29" t="s">
        <v>272</v>
      </c>
    </row>
    <row r="134" s="2" customFormat="1" ht="99" customHeight="1" spans="1:25">
      <c r="A134" s="27">
        <v>65</v>
      </c>
      <c r="B134" s="28" t="s">
        <v>380</v>
      </c>
      <c r="C134" s="28" t="s">
        <v>381</v>
      </c>
      <c r="D134" s="29" t="s">
        <v>83</v>
      </c>
      <c r="E134" s="28" t="s">
        <v>271</v>
      </c>
      <c r="F134" s="30"/>
      <c r="G134" s="29" t="s">
        <v>85</v>
      </c>
      <c r="H134" s="29" t="s">
        <v>91</v>
      </c>
      <c r="I134" s="29" t="s">
        <v>40</v>
      </c>
      <c r="J134" s="29" t="s">
        <v>40</v>
      </c>
      <c r="K134" s="29" t="s">
        <v>40</v>
      </c>
      <c r="L134" s="29"/>
      <c r="M134" s="30"/>
      <c r="N134" s="29">
        <v>321</v>
      </c>
      <c r="O134" s="29">
        <v>1342</v>
      </c>
      <c r="P134" s="29">
        <v>354.6</v>
      </c>
      <c r="Q134" s="29">
        <v>354.6</v>
      </c>
      <c r="R134" s="29"/>
      <c r="S134" s="29"/>
      <c r="T134" s="29"/>
      <c r="U134" s="29"/>
      <c r="V134" s="30"/>
      <c r="W134" s="29" t="s">
        <v>328</v>
      </c>
      <c r="X134" s="29" t="s">
        <v>328</v>
      </c>
      <c r="Y134" s="29" t="s">
        <v>272</v>
      </c>
    </row>
    <row r="135" s="2" customFormat="1" ht="106" customHeight="1" spans="1:25">
      <c r="A135" s="27">
        <v>66</v>
      </c>
      <c r="B135" s="28" t="s">
        <v>382</v>
      </c>
      <c r="C135" s="28" t="s">
        <v>383</v>
      </c>
      <c r="D135" s="29" t="s">
        <v>210</v>
      </c>
      <c r="E135" s="28" t="s">
        <v>303</v>
      </c>
      <c r="F135" s="30"/>
      <c r="G135" s="29" t="s">
        <v>96</v>
      </c>
      <c r="H135" s="29" t="s">
        <v>304</v>
      </c>
      <c r="I135" s="29" t="s">
        <v>40</v>
      </c>
      <c r="J135" s="29" t="s">
        <v>40</v>
      </c>
      <c r="K135" s="29" t="s">
        <v>40</v>
      </c>
      <c r="L135" s="29"/>
      <c r="M135" s="30"/>
      <c r="N135" s="29">
        <v>151</v>
      </c>
      <c r="O135" s="29">
        <v>716</v>
      </c>
      <c r="P135" s="29">
        <v>35.33</v>
      </c>
      <c r="Q135" s="29">
        <v>35.33</v>
      </c>
      <c r="R135" s="29"/>
      <c r="S135" s="29"/>
      <c r="T135" s="29"/>
      <c r="U135" s="29"/>
      <c r="V135" s="30"/>
      <c r="W135" s="29" t="s">
        <v>96</v>
      </c>
      <c r="X135" s="29" t="s">
        <v>328</v>
      </c>
      <c r="Y135" s="29" t="s">
        <v>60</v>
      </c>
    </row>
    <row r="136" s="2" customFormat="1" ht="112" customHeight="1" spans="1:25">
      <c r="A136" s="27">
        <v>67</v>
      </c>
      <c r="B136" s="28" t="s">
        <v>384</v>
      </c>
      <c r="C136" s="28" t="s">
        <v>385</v>
      </c>
      <c r="D136" s="29" t="s">
        <v>302</v>
      </c>
      <c r="E136" s="28" t="s">
        <v>386</v>
      </c>
      <c r="F136" s="30"/>
      <c r="G136" s="29" t="s">
        <v>96</v>
      </c>
      <c r="H136" s="29" t="s">
        <v>387</v>
      </c>
      <c r="I136" s="29" t="s">
        <v>40</v>
      </c>
      <c r="J136" s="29" t="s">
        <v>40</v>
      </c>
      <c r="K136" s="29" t="s">
        <v>40</v>
      </c>
      <c r="L136" s="29"/>
      <c r="M136" s="30"/>
      <c r="N136" s="29">
        <v>570</v>
      </c>
      <c r="O136" s="44">
        <v>2200</v>
      </c>
      <c r="P136" s="29">
        <v>17.04</v>
      </c>
      <c r="Q136" s="44">
        <v>17.04</v>
      </c>
      <c r="R136" s="29"/>
      <c r="S136" s="29"/>
      <c r="T136" s="29"/>
      <c r="U136" s="29"/>
      <c r="V136" s="30"/>
      <c r="W136" s="29" t="s">
        <v>96</v>
      </c>
      <c r="X136" s="29" t="s">
        <v>328</v>
      </c>
      <c r="Y136" s="29" t="s">
        <v>60</v>
      </c>
    </row>
    <row r="137" s="2" customFormat="1" ht="115" customHeight="1" spans="1:25">
      <c r="A137" s="27">
        <v>68</v>
      </c>
      <c r="B137" s="28" t="s">
        <v>388</v>
      </c>
      <c r="C137" s="28" t="s">
        <v>389</v>
      </c>
      <c r="D137" s="29" t="s">
        <v>210</v>
      </c>
      <c r="E137" s="28" t="s">
        <v>390</v>
      </c>
      <c r="F137" s="30"/>
      <c r="G137" s="29" t="s">
        <v>96</v>
      </c>
      <c r="H137" s="29" t="s">
        <v>212</v>
      </c>
      <c r="I137" s="29" t="s">
        <v>40</v>
      </c>
      <c r="J137" s="29" t="s">
        <v>40</v>
      </c>
      <c r="K137" s="29" t="s">
        <v>40</v>
      </c>
      <c r="L137" s="29"/>
      <c r="M137" s="30"/>
      <c r="N137" s="29">
        <v>111</v>
      </c>
      <c r="O137" s="29">
        <v>345</v>
      </c>
      <c r="P137" s="29">
        <v>28</v>
      </c>
      <c r="Q137" s="29">
        <v>26</v>
      </c>
      <c r="R137" s="29"/>
      <c r="S137" s="29"/>
      <c r="T137" s="29"/>
      <c r="U137" s="29"/>
      <c r="V137" s="30">
        <v>2</v>
      </c>
      <c r="W137" s="29" t="s">
        <v>96</v>
      </c>
      <c r="X137" s="29" t="s">
        <v>328</v>
      </c>
      <c r="Y137" s="29" t="s">
        <v>60</v>
      </c>
    </row>
    <row r="138" s="2" customFormat="1" ht="114" customHeight="1" spans="1:25">
      <c r="A138" s="27">
        <v>69</v>
      </c>
      <c r="B138" s="28" t="s">
        <v>391</v>
      </c>
      <c r="C138" s="28" t="s">
        <v>392</v>
      </c>
      <c r="D138" s="29" t="s">
        <v>393</v>
      </c>
      <c r="E138" s="28" t="s">
        <v>394</v>
      </c>
      <c r="F138" s="30"/>
      <c r="G138" s="29" t="s">
        <v>96</v>
      </c>
      <c r="H138" s="29" t="s">
        <v>153</v>
      </c>
      <c r="I138" s="29" t="s">
        <v>40</v>
      </c>
      <c r="J138" s="29" t="s">
        <v>40</v>
      </c>
      <c r="K138" s="29" t="s">
        <v>40</v>
      </c>
      <c r="L138" s="29"/>
      <c r="M138" s="30"/>
      <c r="N138" s="29">
        <v>348</v>
      </c>
      <c r="O138" s="29">
        <v>1375</v>
      </c>
      <c r="P138" s="29">
        <v>26</v>
      </c>
      <c r="Q138" s="29">
        <v>26</v>
      </c>
      <c r="R138" s="29"/>
      <c r="S138" s="29"/>
      <c r="T138" s="29"/>
      <c r="U138" s="29"/>
      <c r="V138" s="30"/>
      <c r="W138" s="29" t="s">
        <v>96</v>
      </c>
      <c r="X138" s="29" t="s">
        <v>328</v>
      </c>
      <c r="Y138" s="29" t="s">
        <v>60</v>
      </c>
    </row>
    <row r="139" s="2" customFormat="1" ht="106" customHeight="1" spans="1:25">
      <c r="A139" s="27">
        <v>70</v>
      </c>
      <c r="B139" s="28" t="s">
        <v>395</v>
      </c>
      <c r="C139" s="28" t="s">
        <v>396</v>
      </c>
      <c r="D139" s="29" t="s">
        <v>393</v>
      </c>
      <c r="E139" s="28" t="s">
        <v>397</v>
      </c>
      <c r="F139" s="30"/>
      <c r="G139" s="29" t="s">
        <v>96</v>
      </c>
      <c r="H139" s="29" t="s">
        <v>398</v>
      </c>
      <c r="I139" s="29" t="s">
        <v>40</v>
      </c>
      <c r="J139" s="29" t="s">
        <v>40</v>
      </c>
      <c r="K139" s="29" t="s">
        <v>40</v>
      </c>
      <c r="L139" s="29"/>
      <c r="M139" s="30"/>
      <c r="N139" s="29">
        <v>219</v>
      </c>
      <c r="O139" s="44">
        <v>1119</v>
      </c>
      <c r="P139" s="29">
        <v>150</v>
      </c>
      <c r="Q139" s="44">
        <v>150</v>
      </c>
      <c r="R139" s="29"/>
      <c r="S139" s="29"/>
      <c r="T139" s="29"/>
      <c r="U139" s="29"/>
      <c r="V139" s="30"/>
      <c r="W139" s="29" t="s">
        <v>96</v>
      </c>
      <c r="X139" s="29" t="s">
        <v>328</v>
      </c>
      <c r="Y139" s="29" t="s">
        <v>60</v>
      </c>
    </row>
    <row r="140" s="7" customFormat="1" ht="33" customHeight="1" spans="1:25">
      <c r="A140" s="35" t="s">
        <v>399</v>
      </c>
      <c r="B140" s="36"/>
      <c r="C140" s="37"/>
      <c r="D140" s="36"/>
      <c r="E140" s="37"/>
      <c r="F140" s="36"/>
      <c r="G140" s="36"/>
      <c r="H140" s="36"/>
      <c r="I140" s="36"/>
      <c r="J140" s="36"/>
      <c r="K140" s="36"/>
      <c r="L140" s="36"/>
      <c r="M140" s="36"/>
      <c r="N140" s="36"/>
      <c r="O140" s="4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="7" customFormat="1" ht="33" customHeight="1" spans="1:25">
      <c r="A141" s="35" t="s">
        <v>400</v>
      </c>
      <c r="B141" s="36"/>
      <c r="C141" s="37"/>
      <c r="D141" s="36"/>
      <c r="E141" s="37"/>
      <c r="F141" s="36">
        <v>1</v>
      </c>
      <c r="G141" s="36"/>
      <c r="H141" s="36"/>
      <c r="I141" s="36"/>
      <c r="J141" s="36"/>
      <c r="K141" s="36"/>
      <c r="L141" s="36"/>
      <c r="M141" s="36"/>
      <c r="N141" s="36"/>
      <c r="O141" s="46"/>
      <c r="P141" s="36">
        <f>P142</f>
        <v>15.1</v>
      </c>
      <c r="Q141" s="36">
        <f>Q142</f>
        <v>15.1</v>
      </c>
      <c r="R141" s="36"/>
      <c r="S141" s="36"/>
      <c r="T141" s="36"/>
      <c r="U141" s="36"/>
      <c r="V141" s="36"/>
      <c r="W141" s="36"/>
      <c r="X141" s="36"/>
      <c r="Y141" s="36"/>
    </row>
    <row r="142" s="2" customFormat="1" ht="136" customHeight="1" spans="1:26">
      <c r="A142" s="27">
        <v>71</v>
      </c>
      <c r="B142" s="28" t="s">
        <v>401</v>
      </c>
      <c r="C142" s="28" t="s">
        <v>402</v>
      </c>
      <c r="D142" s="29" t="s">
        <v>204</v>
      </c>
      <c r="E142" s="28" t="s">
        <v>403</v>
      </c>
      <c r="F142" s="30"/>
      <c r="G142" s="29" t="s">
        <v>85</v>
      </c>
      <c r="H142" s="29" t="s">
        <v>206</v>
      </c>
      <c r="I142" s="29" t="s">
        <v>40</v>
      </c>
      <c r="J142" s="29" t="s">
        <v>40</v>
      </c>
      <c r="K142" s="29" t="s">
        <v>40</v>
      </c>
      <c r="L142" s="29"/>
      <c r="M142" s="30"/>
      <c r="N142" s="29">
        <v>472</v>
      </c>
      <c r="O142" s="29">
        <v>2038</v>
      </c>
      <c r="P142" s="29">
        <v>15.1</v>
      </c>
      <c r="Q142" s="29">
        <v>15.1</v>
      </c>
      <c r="R142" s="29"/>
      <c r="S142" s="29"/>
      <c r="T142" s="29"/>
      <c r="U142" s="29"/>
      <c r="V142" s="30"/>
      <c r="W142" s="29" t="s">
        <v>41</v>
      </c>
      <c r="X142" s="29" t="s">
        <v>41</v>
      </c>
      <c r="Y142" s="29" t="s">
        <v>207</v>
      </c>
      <c r="Z142" s="55"/>
    </row>
    <row r="143" s="7" customFormat="1" ht="41" customHeight="1" spans="1:25">
      <c r="A143" s="23" t="s">
        <v>404</v>
      </c>
      <c r="B143" s="36"/>
      <c r="C143" s="37"/>
      <c r="D143" s="36"/>
      <c r="E143" s="37"/>
      <c r="F143" s="38">
        <f>F144+F145+F146+F147+F160+F161</f>
        <v>12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>
        <f>P144+P145+P146+P147+P160+P161</f>
        <v>138.46</v>
      </c>
      <c r="Q143" s="38">
        <f>Q144+Q145+Q146+Q147+Q160+Q161</f>
        <v>138.46</v>
      </c>
      <c r="R143" s="38"/>
      <c r="S143" s="38"/>
      <c r="T143" s="38"/>
      <c r="U143" s="38"/>
      <c r="V143" s="38"/>
      <c r="W143" s="36"/>
      <c r="X143" s="36"/>
      <c r="Y143" s="36"/>
    </row>
    <row r="144" s="7" customFormat="1" ht="48" customHeight="1" spans="1:25">
      <c r="A144" s="35" t="s">
        <v>405</v>
      </c>
      <c r="B144" s="36"/>
      <c r="C144" s="37"/>
      <c r="D144" s="36"/>
      <c r="E144" s="37"/>
      <c r="F144" s="36"/>
      <c r="G144" s="36"/>
      <c r="H144" s="36"/>
      <c r="I144" s="36"/>
      <c r="J144" s="36"/>
      <c r="K144" s="36"/>
      <c r="L144" s="36"/>
      <c r="M144" s="36"/>
      <c r="N144" s="36"/>
      <c r="O144" s="4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="7" customFormat="1" ht="33" customHeight="1" spans="1:25">
      <c r="A145" s="35" t="s">
        <v>406</v>
      </c>
      <c r="B145" s="36"/>
      <c r="C145" s="37"/>
      <c r="D145" s="36"/>
      <c r="E145" s="37"/>
      <c r="F145" s="36"/>
      <c r="G145" s="36"/>
      <c r="H145" s="36"/>
      <c r="I145" s="36"/>
      <c r="J145" s="36"/>
      <c r="K145" s="36"/>
      <c r="L145" s="36"/>
      <c r="M145" s="36"/>
      <c r="N145" s="36"/>
      <c r="O145" s="4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="7" customFormat="1" ht="60" spans="1:25">
      <c r="A146" s="35" t="s">
        <v>407</v>
      </c>
      <c r="B146" s="36"/>
      <c r="C146" s="37"/>
      <c r="D146" s="36"/>
      <c r="E146" s="37"/>
      <c r="F146" s="36"/>
      <c r="G146" s="36"/>
      <c r="H146" s="36"/>
      <c r="I146" s="36"/>
      <c r="J146" s="36"/>
      <c r="K146" s="36"/>
      <c r="L146" s="36"/>
      <c r="M146" s="36"/>
      <c r="N146" s="36"/>
      <c r="O146" s="4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="7" customFormat="1" ht="39" customHeight="1" spans="1:25">
      <c r="A147" s="35" t="s">
        <v>408</v>
      </c>
      <c r="B147" s="36"/>
      <c r="C147" s="37"/>
      <c r="D147" s="36"/>
      <c r="E147" s="37"/>
      <c r="F147" s="36">
        <v>12</v>
      </c>
      <c r="G147" s="36"/>
      <c r="H147" s="36"/>
      <c r="I147" s="36"/>
      <c r="J147" s="36"/>
      <c r="K147" s="36"/>
      <c r="L147" s="36"/>
      <c r="M147" s="36"/>
      <c r="N147" s="36"/>
      <c r="O147" s="46"/>
      <c r="P147" s="36">
        <f>P148+P149+P150+P151+P152+P153+P154+P155+P156+P157+P158+P159</f>
        <v>138.46</v>
      </c>
      <c r="Q147" s="36">
        <f>Q148+Q149+Q150+Q151+Q152+Q153+Q154+Q155+Q156+Q157+Q158+Q159</f>
        <v>138.46</v>
      </c>
      <c r="R147" s="36"/>
      <c r="S147" s="36"/>
      <c r="T147" s="36"/>
      <c r="U147" s="36"/>
      <c r="V147" s="36"/>
      <c r="W147" s="36"/>
      <c r="X147" s="36"/>
      <c r="Y147" s="36"/>
    </row>
    <row r="148" s="2" customFormat="1" ht="108" customHeight="1" spans="1:25">
      <c r="A148" s="27">
        <v>72</v>
      </c>
      <c r="B148" s="28" t="s">
        <v>409</v>
      </c>
      <c r="C148" s="28" t="s">
        <v>410</v>
      </c>
      <c r="D148" s="29" t="s">
        <v>411</v>
      </c>
      <c r="E148" s="28" t="s">
        <v>412</v>
      </c>
      <c r="F148" s="30"/>
      <c r="G148" s="29" t="s">
        <v>38</v>
      </c>
      <c r="H148" s="29" t="s">
        <v>53</v>
      </c>
      <c r="I148" s="29" t="s">
        <v>40</v>
      </c>
      <c r="J148" s="29" t="s">
        <v>40</v>
      </c>
      <c r="K148" s="29" t="s">
        <v>40</v>
      </c>
      <c r="L148" s="29"/>
      <c r="M148" s="30"/>
      <c r="N148" s="29">
        <v>458</v>
      </c>
      <c r="O148" s="29">
        <v>1800</v>
      </c>
      <c r="P148" s="29">
        <v>21</v>
      </c>
      <c r="Q148" s="29">
        <v>21</v>
      </c>
      <c r="R148" s="29"/>
      <c r="S148" s="29"/>
      <c r="T148" s="29"/>
      <c r="U148" s="29"/>
      <c r="V148" s="30"/>
      <c r="W148" s="29" t="s">
        <v>41</v>
      </c>
      <c r="X148" s="29" t="s">
        <v>41</v>
      </c>
      <c r="Y148" s="29" t="s">
        <v>60</v>
      </c>
    </row>
    <row r="149" s="2" customFormat="1" ht="101" customHeight="1" spans="1:25">
      <c r="A149" s="27">
        <v>73</v>
      </c>
      <c r="B149" s="28" t="s">
        <v>413</v>
      </c>
      <c r="C149" s="28" t="s">
        <v>414</v>
      </c>
      <c r="D149" s="29" t="s">
        <v>415</v>
      </c>
      <c r="E149" s="28" t="s">
        <v>416</v>
      </c>
      <c r="F149" s="30"/>
      <c r="G149" s="29" t="s">
        <v>38</v>
      </c>
      <c r="H149" s="29" t="s">
        <v>283</v>
      </c>
      <c r="I149" s="29" t="s">
        <v>40</v>
      </c>
      <c r="J149" s="29" t="s">
        <v>40</v>
      </c>
      <c r="K149" s="29" t="s">
        <v>40</v>
      </c>
      <c r="L149" s="29"/>
      <c r="M149" s="30"/>
      <c r="N149" s="29">
        <v>408</v>
      </c>
      <c r="O149" s="29">
        <v>1726</v>
      </c>
      <c r="P149" s="29">
        <v>9</v>
      </c>
      <c r="Q149" s="29">
        <v>9</v>
      </c>
      <c r="R149" s="29"/>
      <c r="S149" s="29"/>
      <c r="T149" s="29"/>
      <c r="U149" s="29"/>
      <c r="V149" s="30"/>
      <c r="W149" s="29" t="s">
        <v>41</v>
      </c>
      <c r="X149" s="29" t="s">
        <v>41</v>
      </c>
      <c r="Y149" s="29" t="s">
        <v>138</v>
      </c>
    </row>
    <row r="150" s="2" customFormat="1" ht="103" customHeight="1" spans="1:25">
      <c r="A150" s="27">
        <v>74</v>
      </c>
      <c r="B150" s="28" t="s">
        <v>417</v>
      </c>
      <c r="C150" s="28" t="s">
        <v>418</v>
      </c>
      <c r="D150" s="29" t="s">
        <v>415</v>
      </c>
      <c r="E150" s="28" t="s">
        <v>419</v>
      </c>
      <c r="F150" s="30"/>
      <c r="G150" s="29" t="s">
        <v>38</v>
      </c>
      <c r="H150" s="29" t="s">
        <v>246</v>
      </c>
      <c r="I150" s="29" t="s">
        <v>40</v>
      </c>
      <c r="J150" s="29" t="s">
        <v>40</v>
      </c>
      <c r="K150" s="29" t="s">
        <v>40</v>
      </c>
      <c r="L150" s="29"/>
      <c r="M150" s="30"/>
      <c r="N150" s="29">
        <v>456</v>
      </c>
      <c r="O150" s="29">
        <v>1810</v>
      </c>
      <c r="P150" s="29">
        <v>16.2</v>
      </c>
      <c r="Q150" s="29">
        <v>16.2</v>
      </c>
      <c r="R150" s="29"/>
      <c r="S150" s="29"/>
      <c r="T150" s="29"/>
      <c r="U150" s="29"/>
      <c r="V150" s="30"/>
      <c r="W150" s="29" t="s">
        <v>41</v>
      </c>
      <c r="X150" s="29" t="s">
        <v>41</v>
      </c>
      <c r="Y150" s="29" t="s">
        <v>138</v>
      </c>
    </row>
    <row r="151" s="2" customFormat="1" ht="129" customHeight="1" spans="1:25">
      <c r="A151" s="27">
        <v>75</v>
      </c>
      <c r="B151" s="28" t="s">
        <v>420</v>
      </c>
      <c r="C151" s="28" t="s">
        <v>421</v>
      </c>
      <c r="D151" s="29" t="s">
        <v>415</v>
      </c>
      <c r="E151" s="28" t="s">
        <v>422</v>
      </c>
      <c r="F151" s="30"/>
      <c r="G151" s="29" t="s">
        <v>38</v>
      </c>
      <c r="H151" s="29" t="s">
        <v>79</v>
      </c>
      <c r="I151" s="29" t="s">
        <v>40</v>
      </c>
      <c r="J151" s="29" t="s">
        <v>40</v>
      </c>
      <c r="K151" s="29" t="s">
        <v>40</v>
      </c>
      <c r="L151" s="29"/>
      <c r="M151" s="30"/>
      <c r="N151" s="29">
        <v>275</v>
      </c>
      <c r="O151" s="29">
        <v>1116</v>
      </c>
      <c r="P151" s="29">
        <v>12.33</v>
      </c>
      <c r="Q151" s="29">
        <v>12.33</v>
      </c>
      <c r="R151" s="29"/>
      <c r="S151" s="29"/>
      <c r="T151" s="29"/>
      <c r="U151" s="29"/>
      <c r="V151" s="30"/>
      <c r="W151" s="29" t="s">
        <v>41</v>
      </c>
      <c r="X151" s="29" t="s">
        <v>41</v>
      </c>
      <c r="Y151" s="29" t="s">
        <v>60</v>
      </c>
    </row>
    <row r="152" s="2" customFormat="1" ht="94" customHeight="1" spans="1:25">
      <c r="A152" s="27">
        <v>76</v>
      </c>
      <c r="B152" s="28" t="s">
        <v>423</v>
      </c>
      <c r="C152" s="28" t="s">
        <v>424</v>
      </c>
      <c r="D152" s="29" t="s">
        <v>415</v>
      </c>
      <c r="E152" s="28" t="s">
        <v>425</v>
      </c>
      <c r="F152" s="30"/>
      <c r="G152" s="29" t="s">
        <v>38</v>
      </c>
      <c r="H152" s="29" t="s">
        <v>351</v>
      </c>
      <c r="I152" s="29" t="s">
        <v>40</v>
      </c>
      <c r="J152" s="29" t="s">
        <v>40</v>
      </c>
      <c r="K152" s="29" t="s">
        <v>40</v>
      </c>
      <c r="L152" s="29"/>
      <c r="M152" s="30"/>
      <c r="N152" s="29">
        <v>589</v>
      </c>
      <c r="O152" s="29">
        <v>2582</v>
      </c>
      <c r="P152" s="29">
        <v>13.5</v>
      </c>
      <c r="Q152" s="29">
        <v>13.5</v>
      </c>
      <c r="R152" s="29"/>
      <c r="S152" s="29"/>
      <c r="T152" s="29"/>
      <c r="U152" s="29"/>
      <c r="V152" s="30"/>
      <c r="W152" s="29" t="s">
        <v>41</v>
      </c>
      <c r="X152" s="29" t="s">
        <v>41</v>
      </c>
      <c r="Y152" s="29" t="s">
        <v>138</v>
      </c>
    </row>
    <row r="153" s="2" customFormat="1" ht="116" customHeight="1" spans="1:25">
      <c r="A153" s="27">
        <v>77</v>
      </c>
      <c r="B153" s="28" t="s">
        <v>426</v>
      </c>
      <c r="C153" s="28" t="s">
        <v>427</v>
      </c>
      <c r="D153" s="29" t="s">
        <v>63</v>
      </c>
      <c r="E153" s="28" t="s">
        <v>428</v>
      </c>
      <c r="F153" s="30"/>
      <c r="G153" s="29" t="s">
        <v>103</v>
      </c>
      <c r="H153" s="29" t="s">
        <v>365</v>
      </c>
      <c r="I153" s="29" t="s">
        <v>40</v>
      </c>
      <c r="J153" s="29" t="s">
        <v>40</v>
      </c>
      <c r="K153" s="29" t="s">
        <v>40</v>
      </c>
      <c r="L153" s="29"/>
      <c r="M153" s="30"/>
      <c r="N153" s="29">
        <v>734</v>
      </c>
      <c r="O153" s="29">
        <v>3151</v>
      </c>
      <c r="P153" s="29">
        <v>10.1</v>
      </c>
      <c r="Q153" s="29">
        <v>10.1</v>
      </c>
      <c r="R153" s="29"/>
      <c r="S153" s="29"/>
      <c r="T153" s="29"/>
      <c r="U153" s="29"/>
      <c r="V153" s="30"/>
      <c r="W153" s="29" t="s">
        <v>41</v>
      </c>
      <c r="X153" s="29" t="s">
        <v>41</v>
      </c>
      <c r="Y153" s="29" t="s">
        <v>207</v>
      </c>
    </row>
    <row r="154" s="2" customFormat="1" ht="101" customHeight="1" spans="1:25">
      <c r="A154" s="27">
        <v>78</v>
      </c>
      <c r="B154" s="28" t="s">
        <v>429</v>
      </c>
      <c r="C154" s="28" t="s">
        <v>430</v>
      </c>
      <c r="D154" s="29" t="s">
        <v>94</v>
      </c>
      <c r="E154" s="28" t="s">
        <v>431</v>
      </c>
      <c r="F154" s="30"/>
      <c r="G154" s="29" t="s">
        <v>103</v>
      </c>
      <c r="H154" s="29" t="s">
        <v>131</v>
      </c>
      <c r="I154" s="29" t="s">
        <v>132</v>
      </c>
      <c r="J154" s="29" t="s">
        <v>40</v>
      </c>
      <c r="K154" s="29" t="s">
        <v>40</v>
      </c>
      <c r="L154" s="29"/>
      <c r="M154" s="30"/>
      <c r="N154" s="29">
        <v>652</v>
      </c>
      <c r="O154" s="29">
        <v>2685</v>
      </c>
      <c r="P154" s="29">
        <v>20</v>
      </c>
      <c r="Q154" s="29">
        <v>20</v>
      </c>
      <c r="R154" s="29"/>
      <c r="S154" s="29"/>
      <c r="T154" s="29"/>
      <c r="U154" s="29"/>
      <c r="V154" s="30"/>
      <c r="W154" s="29" t="s">
        <v>41</v>
      </c>
      <c r="X154" s="29" t="s">
        <v>41</v>
      </c>
      <c r="Y154" s="29" t="s">
        <v>207</v>
      </c>
    </row>
    <row r="155" s="2" customFormat="1" ht="112" customHeight="1" spans="1:25">
      <c r="A155" s="27">
        <v>79</v>
      </c>
      <c r="B155" s="28" t="s">
        <v>432</v>
      </c>
      <c r="C155" s="28" t="s">
        <v>433</v>
      </c>
      <c r="D155" s="29" t="s">
        <v>434</v>
      </c>
      <c r="E155" s="28" t="s">
        <v>435</v>
      </c>
      <c r="F155" s="30"/>
      <c r="G155" s="29" t="s">
        <v>103</v>
      </c>
      <c r="H155" s="29" t="s">
        <v>263</v>
      </c>
      <c r="I155" s="29" t="s">
        <v>40</v>
      </c>
      <c r="J155" s="29" t="s">
        <v>40</v>
      </c>
      <c r="K155" s="29" t="s">
        <v>40</v>
      </c>
      <c r="L155" s="29"/>
      <c r="M155" s="30"/>
      <c r="N155" s="29">
        <v>338</v>
      </c>
      <c r="O155" s="29">
        <v>1500</v>
      </c>
      <c r="P155" s="29">
        <v>3.33</v>
      </c>
      <c r="Q155" s="29">
        <v>3.33</v>
      </c>
      <c r="R155" s="29"/>
      <c r="S155" s="29"/>
      <c r="T155" s="29"/>
      <c r="U155" s="29"/>
      <c r="V155" s="30"/>
      <c r="W155" s="29" t="s">
        <v>41</v>
      </c>
      <c r="X155" s="29" t="s">
        <v>41</v>
      </c>
      <c r="Y155" s="29" t="s">
        <v>207</v>
      </c>
    </row>
    <row r="156" s="2" customFormat="1" ht="114" customHeight="1" spans="1:25">
      <c r="A156" s="27">
        <v>80</v>
      </c>
      <c r="B156" s="28" t="s">
        <v>436</v>
      </c>
      <c r="C156" s="28" t="s">
        <v>437</v>
      </c>
      <c r="D156" s="29" t="s">
        <v>129</v>
      </c>
      <c r="E156" s="28" t="s">
        <v>438</v>
      </c>
      <c r="F156" s="30"/>
      <c r="G156" s="29" t="s">
        <v>103</v>
      </c>
      <c r="H156" s="29" t="s">
        <v>439</v>
      </c>
      <c r="I156" s="29" t="s">
        <v>40</v>
      </c>
      <c r="J156" s="29" t="s">
        <v>40</v>
      </c>
      <c r="K156" s="29" t="s">
        <v>40</v>
      </c>
      <c r="L156" s="29"/>
      <c r="M156" s="30"/>
      <c r="N156" s="29">
        <v>368</v>
      </c>
      <c r="O156" s="29">
        <v>1680</v>
      </c>
      <c r="P156" s="29">
        <v>5</v>
      </c>
      <c r="Q156" s="29">
        <v>5</v>
      </c>
      <c r="R156" s="29"/>
      <c r="S156" s="29"/>
      <c r="T156" s="29"/>
      <c r="U156" s="29"/>
      <c r="V156" s="30"/>
      <c r="W156" s="29" t="s">
        <v>41</v>
      </c>
      <c r="X156" s="29" t="s">
        <v>41</v>
      </c>
      <c r="Y156" s="29" t="s">
        <v>440</v>
      </c>
    </row>
    <row r="157" s="2" customFormat="1" ht="120" customHeight="1" spans="1:25">
      <c r="A157" s="27">
        <v>81</v>
      </c>
      <c r="B157" s="28" t="s">
        <v>441</v>
      </c>
      <c r="C157" s="28" t="s">
        <v>442</v>
      </c>
      <c r="D157" s="29" t="s">
        <v>178</v>
      </c>
      <c r="E157" s="28" t="s">
        <v>443</v>
      </c>
      <c r="F157" s="30"/>
      <c r="G157" s="29" t="s">
        <v>103</v>
      </c>
      <c r="H157" s="29" t="s">
        <v>299</v>
      </c>
      <c r="I157" s="29" t="s">
        <v>40</v>
      </c>
      <c r="J157" s="29" t="s">
        <v>40</v>
      </c>
      <c r="K157" s="29" t="s">
        <v>40</v>
      </c>
      <c r="L157" s="29"/>
      <c r="M157" s="30"/>
      <c r="N157" s="29">
        <v>371</v>
      </c>
      <c r="O157" s="29">
        <v>1375</v>
      </c>
      <c r="P157" s="29">
        <v>2.8</v>
      </c>
      <c r="Q157" s="29">
        <v>2.8</v>
      </c>
      <c r="R157" s="29"/>
      <c r="S157" s="29"/>
      <c r="T157" s="29"/>
      <c r="U157" s="29"/>
      <c r="V157" s="30"/>
      <c r="W157" s="29" t="s">
        <v>41</v>
      </c>
      <c r="X157" s="29" t="s">
        <v>41</v>
      </c>
      <c r="Y157" s="29" t="s">
        <v>207</v>
      </c>
    </row>
    <row r="158" s="2" customFormat="1" ht="120" customHeight="1" spans="1:25">
      <c r="A158" s="27">
        <v>82</v>
      </c>
      <c r="B158" s="28" t="s">
        <v>444</v>
      </c>
      <c r="C158" s="28" t="s">
        <v>445</v>
      </c>
      <c r="D158" s="29" t="s">
        <v>83</v>
      </c>
      <c r="E158" s="28" t="s">
        <v>446</v>
      </c>
      <c r="F158" s="30"/>
      <c r="G158" s="29" t="s">
        <v>85</v>
      </c>
      <c r="H158" s="29" t="s">
        <v>91</v>
      </c>
      <c r="I158" s="29" t="s">
        <v>40</v>
      </c>
      <c r="J158" s="29" t="s">
        <v>40</v>
      </c>
      <c r="K158" s="29" t="s">
        <v>40</v>
      </c>
      <c r="L158" s="29"/>
      <c r="M158" s="30"/>
      <c r="N158" s="29">
        <v>321</v>
      </c>
      <c r="O158" s="29">
        <v>1342</v>
      </c>
      <c r="P158" s="29">
        <v>15</v>
      </c>
      <c r="Q158" s="29">
        <v>15</v>
      </c>
      <c r="R158" s="29"/>
      <c r="S158" s="29"/>
      <c r="T158" s="29"/>
      <c r="U158" s="29"/>
      <c r="V158" s="30"/>
      <c r="W158" s="29" t="s">
        <v>41</v>
      </c>
      <c r="X158" s="29" t="s">
        <v>41</v>
      </c>
      <c r="Y158" s="29" t="s">
        <v>272</v>
      </c>
    </row>
    <row r="159" s="2" customFormat="1" ht="127" customHeight="1" spans="1:25">
      <c r="A159" s="27">
        <v>83</v>
      </c>
      <c r="B159" s="28" t="s">
        <v>447</v>
      </c>
      <c r="C159" s="28" t="s">
        <v>448</v>
      </c>
      <c r="D159" s="29" t="s">
        <v>368</v>
      </c>
      <c r="E159" s="28" t="s">
        <v>449</v>
      </c>
      <c r="F159" s="30"/>
      <c r="G159" s="29" t="s">
        <v>96</v>
      </c>
      <c r="H159" s="29" t="s">
        <v>450</v>
      </c>
      <c r="I159" s="29" t="s">
        <v>40</v>
      </c>
      <c r="J159" s="29" t="s">
        <v>40</v>
      </c>
      <c r="K159" s="29" t="s">
        <v>40</v>
      </c>
      <c r="L159" s="29"/>
      <c r="M159" s="30"/>
      <c r="N159" s="29">
        <v>351</v>
      </c>
      <c r="O159" s="29">
        <v>1530</v>
      </c>
      <c r="P159" s="29">
        <v>10.2</v>
      </c>
      <c r="Q159" s="29">
        <v>10.2</v>
      </c>
      <c r="R159" s="29"/>
      <c r="S159" s="29"/>
      <c r="T159" s="29"/>
      <c r="U159" s="29"/>
      <c r="V159" s="30"/>
      <c r="W159" s="29" t="s">
        <v>96</v>
      </c>
      <c r="X159" s="29" t="s">
        <v>41</v>
      </c>
      <c r="Y159" s="29" t="s">
        <v>60</v>
      </c>
    </row>
    <row r="160" s="7" customFormat="1" ht="36" spans="1:25">
      <c r="A160" s="35" t="s">
        <v>451</v>
      </c>
      <c r="B160" s="36"/>
      <c r="C160" s="37"/>
      <c r="D160" s="36"/>
      <c r="E160" s="37"/>
      <c r="F160" s="36"/>
      <c r="G160" s="36"/>
      <c r="H160" s="36"/>
      <c r="I160" s="36"/>
      <c r="J160" s="36"/>
      <c r="K160" s="36"/>
      <c r="L160" s="36"/>
      <c r="M160" s="36"/>
      <c r="N160" s="36"/>
      <c r="O160" s="4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="7" customFormat="1" ht="114" customHeight="1" spans="1:25">
      <c r="A161" s="35" t="s">
        <v>452</v>
      </c>
      <c r="B161" s="36"/>
      <c r="C161" s="37"/>
      <c r="D161" s="36"/>
      <c r="E161" s="37"/>
      <c r="F161" s="36"/>
      <c r="G161" s="36"/>
      <c r="H161" s="36"/>
      <c r="I161" s="36"/>
      <c r="J161" s="36"/>
      <c r="K161" s="36"/>
      <c r="L161" s="36"/>
      <c r="M161" s="36"/>
      <c r="N161" s="36"/>
      <c r="O161" s="4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="7" customFormat="1" ht="46" customHeight="1" spans="1:25">
      <c r="A162" s="56" t="s">
        <v>453</v>
      </c>
      <c r="B162" s="36"/>
      <c r="C162" s="37"/>
      <c r="D162" s="36"/>
      <c r="E162" s="37"/>
      <c r="F162" s="36"/>
      <c r="G162" s="36"/>
      <c r="H162" s="36"/>
      <c r="I162" s="36"/>
      <c r="J162" s="36"/>
      <c r="K162" s="36"/>
      <c r="L162" s="36"/>
      <c r="M162" s="36"/>
      <c r="N162" s="36"/>
      <c r="O162" s="4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="7" customFormat="1" ht="46" customHeight="1" spans="1:25">
      <c r="A163" s="23" t="s">
        <v>454</v>
      </c>
      <c r="B163" s="36"/>
      <c r="C163" s="37"/>
      <c r="D163" s="36"/>
      <c r="E163" s="37"/>
      <c r="F163" s="36"/>
      <c r="G163" s="36"/>
      <c r="H163" s="36"/>
      <c r="I163" s="36"/>
      <c r="J163" s="36"/>
      <c r="K163" s="36"/>
      <c r="L163" s="36"/>
      <c r="M163" s="36"/>
      <c r="N163" s="36"/>
      <c r="O163" s="4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="7" customFormat="1" ht="46" customHeight="1" spans="1:25">
      <c r="A164" s="35" t="s">
        <v>455</v>
      </c>
      <c r="B164" s="36"/>
      <c r="C164" s="37"/>
      <c r="D164" s="36"/>
      <c r="E164" s="37"/>
      <c r="F164" s="36"/>
      <c r="G164" s="36"/>
      <c r="H164" s="36"/>
      <c r="I164" s="36"/>
      <c r="J164" s="36"/>
      <c r="K164" s="36"/>
      <c r="L164" s="36"/>
      <c r="M164" s="36"/>
      <c r="N164" s="36"/>
      <c r="O164" s="4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="7" customFormat="1" ht="46" customHeight="1" spans="1:25">
      <c r="A165" s="35" t="s">
        <v>456</v>
      </c>
      <c r="B165" s="36"/>
      <c r="C165" s="37"/>
      <c r="D165" s="36"/>
      <c r="E165" s="37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="8" customFormat="1" ht="46" customHeight="1" spans="1:25">
      <c r="A166" s="35" t="s">
        <v>457</v>
      </c>
      <c r="B166" s="36"/>
      <c r="C166" s="43"/>
      <c r="D166" s="38"/>
      <c r="E166" s="43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="7" customFormat="1" ht="46" customHeight="1" spans="1:25">
      <c r="A167" s="56" t="s">
        <v>458</v>
      </c>
      <c r="B167" s="36"/>
      <c r="C167" s="37"/>
      <c r="D167" s="36"/>
      <c r="E167" s="37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="7" customFormat="1" ht="26" customHeight="1" spans="1:25">
      <c r="A168" s="43" t="s">
        <v>459</v>
      </c>
      <c r="B168" s="36"/>
      <c r="C168" s="37"/>
      <c r="D168" s="36"/>
      <c r="E168" s="37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="7" customFormat="1" ht="36" spans="1:25">
      <c r="A169" s="35" t="s">
        <v>460</v>
      </c>
      <c r="B169" s="36"/>
      <c r="C169" s="37"/>
      <c r="D169" s="36"/>
      <c r="E169" s="37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="7" customFormat="1" ht="23" customHeight="1" spans="1:25">
      <c r="A170" s="43" t="s">
        <v>461</v>
      </c>
      <c r="B170" s="36"/>
      <c r="C170" s="37"/>
      <c r="D170" s="36"/>
      <c r="E170" s="37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="7" customFormat="1" ht="42" customHeight="1" spans="1:25">
      <c r="A171" s="35" t="s">
        <v>462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="7" customFormat="1" ht="46" customHeight="1" spans="1:25">
      <c r="A172" s="35" t="s">
        <v>463</v>
      </c>
      <c r="B172" s="36"/>
      <c r="C172" s="37"/>
      <c r="D172" s="36"/>
      <c r="E172" s="37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="7" customFormat="1" ht="36" customHeight="1" spans="1:25">
      <c r="A173" s="35" t="s">
        <v>464</v>
      </c>
      <c r="B173" s="36"/>
      <c r="C173" s="37"/>
      <c r="D173" s="36"/>
      <c r="E173" s="37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="2" customFormat="1" ht="54" customHeight="1" spans="1:25">
      <c r="A174" s="56" t="s">
        <v>465</v>
      </c>
      <c r="B174" s="36"/>
      <c r="C174" s="37"/>
      <c r="D174" s="36"/>
      <c r="E174" s="37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="2" customFormat="1" spans="1:25">
      <c r="A175" s="43" t="s">
        <v>466</v>
      </c>
      <c r="B175" s="36"/>
      <c r="C175" s="37"/>
      <c r="D175" s="36"/>
      <c r="E175" s="37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="2" customFormat="1" ht="24" spans="1:25">
      <c r="A176" s="35" t="s">
        <v>467</v>
      </c>
      <c r="B176" s="36"/>
      <c r="C176" s="37"/>
      <c r="D176" s="36"/>
      <c r="E176" s="37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="2" customFormat="1" ht="36" spans="1:25">
      <c r="A177" s="35" t="s">
        <v>468</v>
      </c>
      <c r="B177" s="36"/>
      <c r="C177" s="37"/>
      <c r="D177" s="36"/>
      <c r="E177" s="37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="2" customFormat="1" ht="24" spans="1:25">
      <c r="A178" s="59" t="s">
        <v>469</v>
      </c>
      <c r="B178" s="36"/>
      <c r="C178" s="37"/>
      <c r="D178" s="36"/>
      <c r="E178" s="37"/>
      <c r="F178" s="36">
        <f>F179</f>
        <v>1</v>
      </c>
      <c r="G178" s="36"/>
      <c r="H178" s="36"/>
      <c r="I178" s="36"/>
      <c r="J178" s="36"/>
      <c r="K178" s="36"/>
      <c r="L178" s="36"/>
      <c r="M178" s="36"/>
      <c r="N178" s="36"/>
      <c r="O178" s="36"/>
      <c r="P178" s="36">
        <f>P179</f>
        <v>200</v>
      </c>
      <c r="Q178" s="36">
        <f>Q179</f>
        <v>200</v>
      </c>
      <c r="R178" s="36"/>
      <c r="S178" s="36"/>
      <c r="T178" s="36"/>
      <c r="U178" s="36"/>
      <c r="V178" s="36"/>
      <c r="W178" s="36"/>
      <c r="X178" s="36"/>
      <c r="Y178" s="36"/>
    </row>
    <row r="179" s="2" customFormat="1" spans="1:25">
      <c r="A179" s="43" t="s">
        <v>470</v>
      </c>
      <c r="B179" s="36"/>
      <c r="C179" s="37"/>
      <c r="D179" s="36"/>
      <c r="E179" s="37"/>
      <c r="F179" s="36">
        <f>F180</f>
        <v>1</v>
      </c>
      <c r="G179" s="36"/>
      <c r="H179" s="36"/>
      <c r="I179" s="36"/>
      <c r="J179" s="36"/>
      <c r="K179" s="36"/>
      <c r="L179" s="36"/>
      <c r="M179" s="36"/>
      <c r="N179" s="36"/>
      <c r="O179" s="36"/>
      <c r="P179" s="36">
        <f>P180</f>
        <v>200</v>
      </c>
      <c r="Q179" s="36">
        <f>Q180</f>
        <v>200</v>
      </c>
      <c r="R179" s="36"/>
      <c r="S179" s="36"/>
      <c r="T179" s="36"/>
      <c r="U179" s="36"/>
      <c r="V179" s="36"/>
      <c r="W179" s="36"/>
      <c r="X179" s="36"/>
      <c r="Y179" s="36"/>
    </row>
    <row r="180" s="2" customFormat="1" spans="1:25">
      <c r="A180" s="35" t="s">
        <v>471</v>
      </c>
      <c r="B180" s="60"/>
      <c r="C180" s="60"/>
      <c r="D180" s="60"/>
      <c r="E180" s="60"/>
      <c r="F180" s="36">
        <v>1</v>
      </c>
      <c r="G180" s="60"/>
      <c r="H180" s="36"/>
      <c r="I180" s="36"/>
      <c r="J180" s="36"/>
      <c r="K180" s="36"/>
      <c r="L180" s="36"/>
      <c r="M180" s="36"/>
      <c r="N180" s="36"/>
      <c r="O180" s="36"/>
      <c r="P180" s="36">
        <v>200</v>
      </c>
      <c r="Q180" s="36">
        <v>200</v>
      </c>
      <c r="R180" s="36"/>
      <c r="S180" s="36"/>
      <c r="T180" s="36"/>
      <c r="U180" s="36"/>
      <c r="V180" s="36"/>
      <c r="W180" s="60"/>
      <c r="X180" s="60"/>
      <c r="Y180" s="60"/>
    </row>
    <row r="181" s="10" customFormat="1" ht="62" customHeight="1" spans="1:25">
      <c r="A181" s="44">
        <v>84</v>
      </c>
      <c r="B181" s="32" t="s">
        <v>472</v>
      </c>
      <c r="C181" s="31" t="s">
        <v>473</v>
      </c>
      <c r="D181" s="32" t="s">
        <v>51</v>
      </c>
      <c r="E181" s="31" t="s">
        <v>474</v>
      </c>
      <c r="F181" s="32"/>
      <c r="G181" s="32" t="s">
        <v>475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 t="s">
        <v>476</v>
      </c>
      <c r="X181" s="32" t="s">
        <v>476</v>
      </c>
      <c r="Y181" s="32" t="s">
        <v>477</v>
      </c>
    </row>
    <row r="182" s="2" customFormat="1" spans="1:25">
      <c r="A182" s="59" t="s">
        <v>478</v>
      </c>
      <c r="B182" s="36"/>
      <c r="C182" s="37"/>
      <c r="D182" s="36"/>
      <c r="E182" s="37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="2" customFormat="1" spans="1:25">
      <c r="A183" s="43" t="s">
        <v>479</v>
      </c>
      <c r="B183" s="36"/>
      <c r="C183" s="37"/>
      <c r="D183" s="36"/>
      <c r="E183" s="37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</sheetData>
  <autoFilter xmlns:etc="http://www.wps.cn/officeDocument/2017/etCustomData" ref="A5:XFD183" etc:filterBottomFollowUsedRange="0">
    <extLst/>
  </autoFilter>
  <mergeCells count="21">
    <mergeCell ref="A1:Y1"/>
    <mergeCell ref="W2:X2"/>
    <mergeCell ref="P3:V3"/>
    <mergeCell ref="Q4:U4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P4:P5"/>
    <mergeCell ref="V4:V5"/>
    <mergeCell ref="W3:W5"/>
    <mergeCell ref="X3:X5"/>
    <mergeCell ref="Y3:Y5"/>
    <mergeCell ref="G3:H4"/>
    <mergeCell ref="L3:M4"/>
    <mergeCell ref="N3:O4"/>
  </mergeCells>
  <printOptions horizontalCentered="1"/>
  <pageMargins left="0.751388888888889" right="0.751388888888889" top="0.66875" bottom="0.629861111111111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崔蓓</dc:creator>
  <cp:lastModifiedBy>Administrator</cp:lastModifiedBy>
  <dcterms:created xsi:type="dcterms:W3CDTF">2024-01-18T08:36:00Z</dcterms:created>
  <dcterms:modified xsi:type="dcterms:W3CDTF">2025-10-09T06:30:45Z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E662AE2600BF4CD68B0AEA31B5C5E8B9_13</vt:lpwstr>
  </property>
  <property fmtid="{D5CDD505-2E9C-101B-9397-08002B2CF9AE}" pid="3" name="KSOProductBuildVer">
    <vt:lpwstr>2052-12.1.0.22529</vt:lpwstr>
  </property>
</Properties>
</file>