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12.24" sheetId="1" r:id="rId1"/>
  </sheets>
  <definedNames>
    <definedName name="_xlnm.Print_Titles" localSheetId="0">'12.24'!$1:$4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<sst xmlns="http://schemas.openxmlformats.org/spreadsheetml/2006/main" count="166" uniqueCount="103">
  <si>
    <t>杨陵区2025年财政衔接推进乡村振兴补助资金项目计划完成情况统计表</t>
  </si>
  <si>
    <t>项目类型</t>
  </si>
  <si>
    <t>项目名称</t>
  </si>
  <si>
    <t>项目内容及建设规模</t>
  </si>
  <si>
    <t>建设期限
（起止时间）</t>
  </si>
  <si>
    <t>绩效目标</t>
  </si>
  <si>
    <t>项目个数</t>
  </si>
  <si>
    <t>项目实施地点</t>
  </si>
  <si>
    <t>受益总人口</t>
  </si>
  <si>
    <t>资金投入（万元）</t>
  </si>
  <si>
    <t>项目
实施
单位</t>
  </si>
  <si>
    <t>行业主管部门</t>
  </si>
  <si>
    <t>财政支持环节</t>
  </si>
  <si>
    <t>合计</t>
  </si>
  <si>
    <t>财政衔接资金</t>
  </si>
  <si>
    <t>其它资金投入</t>
  </si>
  <si>
    <t>镇</t>
  </si>
  <si>
    <t>村</t>
  </si>
  <si>
    <t>户数</t>
  </si>
  <si>
    <t>人数</t>
  </si>
  <si>
    <t>小计</t>
  </si>
  <si>
    <t>中央</t>
  </si>
  <si>
    <t>省级</t>
  </si>
  <si>
    <t>市级</t>
  </si>
  <si>
    <t>区级</t>
  </si>
  <si>
    <t>总 计</t>
  </si>
  <si>
    <t>一、产业发展</t>
  </si>
  <si>
    <t>2025年揉谷镇除张村奶山羊养殖二期项目</t>
  </si>
  <si>
    <r>
      <rPr>
        <sz val="11"/>
        <rFont val="仿宋_GB2312"/>
        <charset val="134"/>
      </rPr>
      <t>建设占地500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（长50米，宽10米）羊舍一座，包含漏粪板200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，不锈钢食槽100米。防雨防水保温棚顶，无害化粪污处理池一座300m</t>
    </r>
    <r>
      <rPr>
        <sz val="11"/>
        <rFont val="Times New Roman"/>
        <charset val="134"/>
      </rPr>
      <t>³</t>
    </r>
    <r>
      <rPr>
        <sz val="11"/>
        <rFont val="仿宋_GB2312"/>
        <charset val="134"/>
      </rPr>
      <t>，室外羊活动场地300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，护网高1.5米，长200米，自动清粪系统，照明设施：换气系统（380V 1kW）、热风机（380V 2kW）、自动饮水系统。</t>
    </r>
  </si>
  <si>
    <t>2025年3月至2025年9月</t>
  </si>
  <si>
    <t>可带动长期务工3人，羊舍预存栏200只，年产奶及产羔收入35万元，二期建成后预计年净利润15万元。资产归属为除张村，每年按总投资8%即4.8万用于每年股民分红。</t>
  </si>
  <si>
    <t>揉谷镇</t>
  </si>
  <si>
    <t>除张村</t>
  </si>
  <si>
    <t>区农业农村局</t>
  </si>
  <si>
    <t>施工费、材料费、设备购置费等</t>
  </si>
  <si>
    <t>2025年五泉镇曹沟村农机社会化服务建设项目</t>
  </si>
  <si>
    <r>
      <rPr>
        <sz val="10"/>
        <rFont val="仿宋_GB2312"/>
        <charset val="134"/>
      </rPr>
      <t>主要建设内容有：</t>
    </r>
    <r>
      <rPr>
        <b/>
        <sz val="10"/>
        <rFont val="仿宋_GB2312"/>
        <charset val="134"/>
      </rPr>
      <t>1.购买轮式拖拉机1台；</t>
    </r>
    <r>
      <rPr>
        <sz val="10"/>
        <rFont val="仿宋_GB2312"/>
        <charset val="134"/>
      </rPr>
      <t xml:space="preserve">主要参数：轴距≥2688.5mm；最小离地间隙≥470mm ；挡位数（前进/倒退）：12/4 ；发动机标定功率≥110kw ；发动机气缸数 ：6；发动机标定转速：2200r/min；轮胎型号（前轮/后轮）：14.9-26/18.4-38 ；                                                   </t>
    </r>
    <r>
      <rPr>
        <b/>
        <sz val="10"/>
        <rFont val="仿宋_GB2312"/>
        <charset val="134"/>
      </rPr>
      <t>2.购买旋耕机1台；</t>
    </r>
    <r>
      <rPr>
        <sz val="10"/>
        <rFont val="仿宋_GB2312"/>
        <charset val="134"/>
      </rPr>
      <t>主要参数：工作幅宽：2400mm，配套动力：88.2-102.9 kW ；耕深：12-16 cm ；</t>
    </r>
    <r>
      <rPr>
        <b/>
        <sz val="10"/>
        <rFont val="仿宋_GB2312"/>
        <charset val="134"/>
      </rPr>
      <t>3.购买轮式拖拉机1台；</t>
    </r>
    <r>
      <rPr>
        <sz val="10"/>
        <rFont val="仿宋_GB2312"/>
        <charset val="134"/>
      </rPr>
      <t>主要参数：最小离地间隙≥294mm；最小使用质量≥1865kg ；挡位数（前进/倒退）：8/4 ；发动机标定功率：36.8kw；发动机标定转速≥2200r/min；悬挂装置型式：后置三点悬挂；</t>
    </r>
    <r>
      <rPr>
        <b/>
        <sz val="10"/>
        <rFont val="仿宋_GB2312"/>
        <charset val="134"/>
      </rPr>
      <t>4.购买旋耕机1台；</t>
    </r>
    <r>
      <rPr>
        <sz val="10"/>
        <rFont val="仿宋_GB2312"/>
        <charset val="134"/>
      </rPr>
      <t>主要参数：配套动力范围(kW)：36.8～44.1；工作幅宽(cm)：170；传动方式：中间；总安装刀数量(旋耕，把)≥44；</t>
    </r>
    <r>
      <rPr>
        <b/>
        <sz val="10"/>
        <rFont val="仿宋_GB2312"/>
        <charset val="134"/>
      </rPr>
      <t>5.购买秸秆切碎还田机1台；</t>
    </r>
    <r>
      <rPr>
        <sz val="10"/>
        <rFont val="仿宋_GB2312"/>
        <charset val="134"/>
      </rPr>
      <t>主要参数：配套动力范围：33.1-36.8Kw；配套动力输出轴转速：720r/min；作业速度：3-5km/h；工作幅宽：130cm；刀轴总成设计转速：≥2120r/min，刀轴总成最大回转半径：R227mm；</t>
    </r>
    <r>
      <rPr>
        <b/>
        <sz val="10"/>
        <rFont val="仿宋_GB2312"/>
        <charset val="134"/>
      </rPr>
      <t>6.购买车载式风送喷雾机2台，</t>
    </r>
    <r>
      <rPr>
        <sz val="10"/>
        <rFont val="仿宋_GB2312"/>
        <charset val="134"/>
      </rPr>
      <t>主要参数：配套动力：195F柴油机 ；药泵流量：32-48L/min；工作压力：1.0-3.5MPa；药箱容积：400L；风机直径：550mm；喷头数量：12个；喷雾射程：高度&gt;5m，单侧&gt;15m；</t>
    </r>
    <r>
      <rPr>
        <b/>
        <sz val="10"/>
        <rFont val="仿宋_GB2312"/>
        <charset val="134"/>
      </rPr>
      <t>7.购买遥控碎草机2台，</t>
    </r>
    <r>
      <rPr>
        <sz val="10"/>
        <rFont val="仿宋_GB2312"/>
        <charset val="134"/>
      </rPr>
      <t>主要参数：发动机额定功率：7.5kw；发动机额定转速：≥3600r/min；主传动方式：皮带；主离合器形式：涨紧式；行走方式：履带；行走动力：电机驱动；控制方式：遥控；刀轴转速：2600r/min；刀片数：32把；留茬高度：40-80mm；工作宽幅：560mm；</t>
    </r>
    <r>
      <rPr>
        <b/>
        <sz val="10"/>
        <rFont val="仿宋_GB2312"/>
        <charset val="134"/>
      </rPr>
      <t>8.购买全喂入式联合收割机1台，</t>
    </r>
    <r>
      <rPr>
        <sz val="10"/>
        <rFont val="仿宋_GB2312"/>
        <charset val="134"/>
      </rPr>
      <t>主要参数：结构型式 ：自走履带式；发动机标定功率：80.1 kw；配套发动机标定转速：2600r/min；割台工作幅宽：2200mm；最小离地间隙：300mm；喂入量：5kg/s； 拨禾轮型式：偏心弹齿式；脱粒机构布置方式：纵轴流式；主脱粒滚筒型式：钉齿轴流式；</t>
    </r>
    <r>
      <rPr>
        <b/>
        <sz val="10"/>
        <rFont val="仿宋_GB2312"/>
        <charset val="134"/>
      </rPr>
      <t>9.购买乘坐式割草机1台，</t>
    </r>
    <r>
      <rPr>
        <sz val="10"/>
        <rFont val="仿宋_GB2312"/>
        <charset val="134"/>
      </rPr>
      <t>主要参数：空冷四冲程V型双缸汽油式发动机；最小回转半径：≤2000mm；割刀数量：2片；割刀驱动方式：回旋轴驱动。</t>
    </r>
  </si>
  <si>
    <t>项目由村集体自主经营，资产归属为曹沟村股份经济合作社。为镇域内群众提供农机服务，预计季节性用工8人，年工资性收入约5万元。预计村集体年收入约12万元，利润约3万元。</t>
  </si>
  <si>
    <t>五泉镇</t>
  </si>
  <si>
    <t>曹沟村</t>
  </si>
  <si>
    <t>64</t>
  </si>
  <si>
    <t>2025年五泉镇汤家村集体产业示范园建设项目</t>
  </si>
  <si>
    <t>项目位于107省道与孟杨路十字西南角，项目占地40亩，主要建设内容包括：1.建设第四代种植蔬菜大棚5座，每座长约150米、宽约22米高约7米，拱杆间距约1米，大棚配套防水层、保温棉被、卷帘机、运输导轨、给排水系统，棚体后坡铺设防雨膜和毛毡；2.安装温湿度控制系统、自动喷水（喷药）装置、水肥一体化自动控制系统、补光杀菌灯等设备。</t>
  </si>
  <si>
    <t>2025年3月-2025年12月</t>
  </si>
  <si>
    <t>项目为村级自主经营，资产归属权为汤家村股份经济合作社。预计项目长期用工2人，季节性用工约30人，年工资性总收入约20万。丰产期预计实现年产值约80万元，利润约25万元。分红约5万元。</t>
  </si>
  <si>
    <t>汤家村</t>
  </si>
  <si>
    <t>356</t>
  </si>
  <si>
    <t>2025年五泉镇斜上村猕猴桃社会化服务及电商基地建设项目</t>
  </si>
  <si>
    <r>
      <rPr>
        <sz val="9"/>
        <rFont val="仿宋_GB2312"/>
        <charset val="134"/>
      </rPr>
      <t xml:space="preserve">项目位于斜上村村委会东侧，主要建设内容有：
一、建设猕猴桃双通道分拣生产线一条，设备包括：
</t>
    </r>
    <r>
      <rPr>
        <b/>
        <sz val="9"/>
        <rFont val="仿宋_GB2312"/>
        <charset val="134"/>
      </rPr>
      <t>1.180度翻箱机1台，</t>
    </r>
    <r>
      <rPr>
        <sz val="9"/>
        <rFont val="仿宋_GB2312"/>
        <charset val="134"/>
      </rPr>
      <t>主要参数：功能：自动翻箱卸料，实现果、筐自动分离；外形尺寸：长≥8600mm*宽≥3000mm*高≥2000mm；钢材规格：主架使用Q235碳钢100*50型材，厚度≥2.5mm，支架使用Q235碳钢50*50型材，厚度≥2.5mm，边板使用Q235碳钢板折弯成型，厚度≥2.0mm；输送带材质：PVC；匹配标准胶筐范围：长400～560mm、宽400～560mm、高260～310mm，平底框；电机总功率（kw）≥3.1kw。</t>
    </r>
    <r>
      <rPr>
        <b/>
        <sz val="9"/>
        <rFont val="仿宋_GB2312"/>
        <charset val="134"/>
      </rPr>
      <t>2.Z型滚筒输送机1台，</t>
    </r>
    <r>
      <rPr>
        <sz val="9"/>
        <rFont val="仿宋_GB2312"/>
        <charset val="134"/>
      </rPr>
      <t>主要参数：功能：输送果子，漏果叶和泥沙；尺寸内宽≥0.6M，钢材规格：主架使用碳钢型材150*50,厚度T≥4mm，链条盖板使用SUS304不锈钢折弯成型,厚度T≥1.0mm，支架使用碳钢Q235板折弯成型，厚度T≥3.0mm或使用100*50碳钢方管，厚度T≥2.5mm；链条：碳钢2条；滚筒：D50铝合金外套海绵管滚筒，两端配备端盖；电机总功率（kw）≥0.8kw。</t>
    </r>
    <r>
      <rPr>
        <b/>
        <sz val="9"/>
        <rFont val="仿宋_GB2312"/>
        <charset val="134"/>
      </rPr>
      <t>3.分选机1台，</t>
    </r>
    <r>
      <rPr>
        <sz val="9"/>
        <rFont val="仿宋_GB2312"/>
        <charset val="134"/>
      </rPr>
      <t>主要参数：功能：将水果按级分选，分成不同级别的规格；钢材规格：主架使用碳钢50*50方管和碳钢板折弯成型，厚度≥1.5mm，支架使用碳钢100*50方管，厚度≥2.5mm，边板使用碳钢板折弯成型，厚度≥2mm；运行速度：500个果杯/分钟/通道；果杯结构：轮式；输送链：镀镍210A果杯输送链2条；输送带：蓝色PU材质或蓝色PVC材质；电机总功率（kw）≥5.1kw。</t>
    </r>
    <r>
      <rPr>
        <b/>
        <sz val="9"/>
        <rFont val="仿宋_GB2312"/>
        <charset val="134"/>
      </rPr>
      <t>4.重量检测机2台，</t>
    </r>
    <r>
      <rPr>
        <sz val="9"/>
        <rFont val="仿宋_GB2312"/>
        <charset val="134"/>
      </rPr>
      <t>主要参数：功能：实现果品的动态重量检测；分选精度±2克（以200g砝码为基准）；分选重量范围：20-900g。</t>
    </r>
    <r>
      <rPr>
        <b/>
        <sz val="9"/>
        <rFont val="仿宋_GB2312"/>
        <charset val="134"/>
      </rPr>
      <t>5.感应式装箱机11台，</t>
    </r>
    <r>
      <rPr>
        <sz val="9"/>
        <rFont val="仿宋_GB2312"/>
        <charset val="134"/>
      </rPr>
      <t>主要参数：功能：由PLC控制可实现柔性装箱；外形尺寸：长≥850mm，宽≥650mm，高≥1100mm；内宽≥0.37M；钢材规格：主架使用50x50镀锌方管，厚度≥1.5mm，皮带机边板使用镀锌钢板折弯，厚度≥2mm；皮带：蓝色食品级皮带传输；电机总功率（kw）≥0.1kw。</t>
    </r>
    <r>
      <rPr>
        <b/>
        <sz val="9"/>
        <rFont val="仿宋_GB2312"/>
        <charset val="134"/>
      </rPr>
      <t>6.果蔬箱体滚筒输送机1台，</t>
    </r>
    <r>
      <rPr>
        <sz val="9"/>
        <rFont val="仿宋_GB2312"/>
        <charset val="134"/>
      </rPr>
      <t xml:space="preserve">主要参数：功能：通过滚筒和钣金组合，实现胶框和纸箱各种方向和高度的运输；钢材规格：主架使用Q235碳钢板折弯成型，厚度≥2mm，脚组使用Q235碳钢型材50*50/50*100mm,厚度T≥1.5mm；输送方式：动力滚筒输送；驱动方式：减速电机驱动；电机总功率（kw）≥0.3kw。
二、采购农机设备：
</t>
    </r>
    <r>
      <rPr>
        <b/>
        <sz val="9"/>
        <rFont val="仿宋_GB2312"/>
        <charset val="134"/>
      </rPr>
      <t>1.购买大棚王轮式拖拉机1台，</t>
    </r>
    <r>
      <rPr>
        <sz val="9"/>
        <rFont val="仿宋_GB2312"/>
        <charset val="134"/>
      </rPr>
      <t>配套动力：柴油机；最小离地间隙≥250mm；最小使用质量≥1400kg；挡位数（前进/倒退）：8/2或8/4；发动机标定功率：≥36kw；发动机标定转速≥2200r/min；悬挂装置型式：后置三点悬挂。驱动：四驱。</t>
    </r>
    <r>
      <rPr>
        <b/>
        <sz val="9"/>
        <rFont val="仿宋_GB2312"/>
        <charset val="134"/>
      </rPr>
      <t>2.购买秸秆切碎还田机2台，</t>
    </r>
    <r>
      <rPr>
        <sz val="9"/>
        <rFont val="仿宋_GB2312"/>
        <charset val="134"/>
      </rPr>
      <t>配套动力范围：32-38Kw；配套动力输出轴转速：≥720r/min；作业速度：3-5km/h；工作幅宽：110—120cm；刀轴总成设计转速：≥2100r/min，刀轴总成最大回转半径：R230mm；刀片总安装数量：54把；刀片型式：弯刀+直刀。</t>
    </r>
    <r>
      <rPr>
        <b/>
        <sz val="9"/>
        <rFont val="仿宋_GB2312"/>
        <charset val="134"/>
      </rPr>
      <t>3.购买车载式风送喷雾机2台，</t>
    </r>
    <r>
      <rPr>
        <sz val="9"/>
        <rFont val="仿宋_GB2312"/>
        <charset val="134"/>
      </rPr>
      <t>配套动力：195F柴油机；药泵流量：32-48L/min；工作压力：1.0-3.5MPa；药箱容积：≥380L；风机直径：≥500mm；喷头数量：≥10个；喷雾射程：高度&gt;5m，单侧&gt;15m。</t>
    </r>
  </si>
  <si>
    <t>2025年9月-2025年12月</t>
  </si>
  <si>
    <t>项目为村级自主经营，资产归属权为斜上村股份经济合作社。项目计划季节性用工约10人，年工资性收入增加约8万元。项目实施后预计年分拣包装猕猴桃约100万斤，利润约4万元。可分红约0.8万元。</t>
  </si>
  <si>
    <t>斜上村</t>
  </si>
  <si>
    <t>45.863812</t>
  </si>
  <si>
    <t>2025年揉谷镇光明村农坊加工项目</t>
  </si>
  <si>
    <r>
      <rPr>
        <sz val="11"/>
        <rFont val="仿宋_GB2312"/>
        <charset val="134"/>
      </rPr>
      <t>新建钢结构加工厂房700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，层高6米，建设车间4间，分别为原料预处理间（200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）、榨油车间（200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）、磨面车间（150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）、成品仓（150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）。配套建设电气系统、给排水系统、消防系统。同时购置ZYJ-320型全自动榨油机、P40型石磨面粉机组及面粉包装机、恒温储存库等辅助设备。</t>
    </r>
  </si>
  <si>
    <t>2025年7月至2025年12月</t>
  </si>
  <si>
    <t>解决就业岗位20人，工资性收入20万元，由村股份经济合作社自主经营，资产归光明村所有，建设后产值52万，为村集体每年增加8万元纯收入，每年向群众分红5万元，3万元为公益金（用于困难家庭救助、村级公共事业），联农带农，带动全村农副产品加工业发展和农民增收。</t>
  </si>
  <si>
    <t>光明村</t>
  </si>
  <si>
    <t>50</t>
  </si>
  <si>
    <t>农业农村局</t>
  </si>
  <si>
    <t>二、乡村建设行动</t>
  </si>
  <si>
    <t>2025年杨陵街道办北杨村生产路硬化项目</t>
  </si>
  <si>
    <r>
      <rPr>
        <sz val="11"/>
        <rFont val="仿宋_GB2312"/>
        <charset val="134"/>
      </rPr>
      <t>1.硬化生产道路4433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；
2.长1074m，宽4m；
3.路面厚度180mm，三七灰土基础，厚度300mm。</t>
    </r>
  </si>
  <si>
    <t>2025年9月至2025年12月</t>
  </si>
  <si>
    <t>改善357户，1607人的生产生活条件，解决群众在猕猴桃销售季节雨天销售难问题，为群众生产和销售猕猴桃提供便利。</t>
  </si>
  <si>
    <t>杨陵街道办</t>
  </si>
  <si>
    <t>北杨村</t>
  </si>
  <si>
    <t>施工费、材料费等</t>
  </si>
  <si>
    <t>2025年杨陵街道办代家坡村刘家凹组水泥路硬化项目</t>
  </si>
  <si>
    <r>
      <rPr>
        <sz val="11"/>
        <rFont val="仿宋_GB2312"/>
        <charset val="134"/>
      </rPr>
      <t>1.道路总硬化1984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；
2.硬化道路长165m，宽5m；
3.硬化道路长102m，宽6m ；
4.拓宽道路宽3m，长183m；
5.配套 dn300，污水管道 118m，聚乙烯双壁波纹管；
6.路面厚度180mm，三七灰土基础，厚度300mm。</t>
    </r>
  </si>
  <si>
    <t>改善317户1422人生产生活条件，提高生活质量，促进人居环境提升，受益群众满意度90%以上。</t>
  </si>
  <si>
    <t>代家坡村</t>
  </si>
  <si>
    <t>2025年杨陵街道办乔家底村生产路硬化项目</t>
  </si>
  <si>
    <r>
      <rPr>
        <sz val="11"/>
        <rFont val="仿宋_GB2312"/>
        <charset val="134"/>
      </rPr>
      <t>1.道路硬化总面积4384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；
2.硬化生产道路长300m，宽3m(东西走向)；
3.硬化生产道路长872m，宽4m (南北走向)； 
4.路面厚度180mm，三七灰土基础，厚度300mm。</t>
    </r>
  </si>
  <si>
    <t>改善326户1392人生产生活条件，提高生活质量，促进人居环境提升，受益群众满意度90%以上。</t>
  </si>
  <si>
    <t>乔家底村</t>
  </si>
  <si>
    <t>2025年揉谷镇除张村雨污管网建设项目</t>
  </si>
  <si>
    <r>
      <rPr>
        <sz val="11"/>
        <rFont val="仿宋_GB2312"/>
        <charset val="134"/>
      </rPr>
      <t>1.铺设dn200管道912m，聚乙烯双壁波纹管；
2.污水检查井 47 座，雨水口47座。
3.路面破损恢复2285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</t>
    </r>
  </si>
  <si>
    <t>改善本村一组154户共724人，三组97户共450人生活条件。受益群众满意度95%以上。</t>
  </si>
  <si>
    <t>区生态环境局</t>
  </si>
  <si>
    <t>2025年揉谷镇石家村排污管网项目</t>
  </si>
  <si>
    <r>
      <rPr>
        <sz val="11"/>
        <rFont val="仿宋_GB2312"/>
        <charset val="134"/>
      </rPr>
      <t>1.铺设dn500管635m，聚乙烯双壁波纹管；
2.污水检查井 19 座；
3.路面破损恢复2016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</t>
    </r>
  </si>
  <si>
    <t>改善643户2946人的生活污水乱流问题，改善生活条件，受益群众满意度95%以上。</t>
  </si>
  <si>
    <t>石家村</t>
  </si>
  <si>
    <t>2025年揉谷镇光明村产业路建设项目</t>
  </si>
  <si>
    <t>1.道路总硬化2509㎡；
2.硬化生产道路长836m，宽3m；
3.路面厚度180mm，三七灰土基础，厚度300mm。</t>
  </si>
  <si>
    <t>改善生产条件，为机械化作业提供便利，提高生产效率，受益群众满意度95%以上。</t>
  </si>
  <si>
    <t>2025年大寨街道办西小寨村道路改造提升项目</t>
  </si>
  <si>
    <t>1.道路总硬化2347㎡；
2.硬化道路长71m，宽3m；
3.拓宽道路长74m，宽2.5m;
4.硬化道路东中西支路长650m，宽3m；
5.路面厚度180mm，三七灰土基础，厚度300mm；
6.东中西支路铺设dn300污水管道801m，聚乙烯双壁波纹管；
7.路面破损恢复298㎡.</t>
  </si>
  <si>
    <t>改善出行环境，提高生产生活质量。改善生活条件，方便群众，受益群众满意度95%以上。</t>
  </si>
  <si>
    <t>大寨街道办</t>
  </si>
  <si>
    <t>西小寨村</t>
  </si>
  <si>
    <t>2025年杨陵街道办崔东沟村生产路硬化项目</t>
  </si>
  <si>
    <t>1.道路总硬化1781㎡；
2.硬化生产道路长445m，宽4m；
3.路面厚度180mm，三七灰土基础，厚度300mm。</t>
  </si>
  <si>
    <t>改善348户1375人的生产生活条件短板，解决排水不畅引起的淹没村民耕地问题。</t>
  </si>
  <si>
    <t>崔东沟村</t>
  </si>
  <si>
    <t>三、项目管理费</t>
  </si>
  <si>
    <t>2025年项目管理费</t>
  </si>
  <si>
    <t>主要用于基础设施建设项目前期设计、评审、招标、监理以及验收等与项目管理相关的支出。</t>
  </si>
  <si>
    <t>2024年1月-2024年12月</t>
  </si>
  <si>
    <t>通过项目管理费的使用，助力乡村振兴</t>
  </si>
  <si>
    <t>杨陵区</t>
  </si>
  <si>
    <t>项目管理费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</si>
</sst>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24"/>
      <color theme="1"/>
      <name val="方正小标宋简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11"/>
      <color theme="1"/>
      <name val="仿宋_GB2312"/>
      <charset val="134"/>
    </font>
    <font>
      <sz val="10"/>
      <name val="黑体"/>
      <charset val="134"/>
    </font>
    <font>
      <sz val="10"/>
      <color theme="1"/>
      <name val="仿宋_GB2312"/>
      <charset val="134"/>
    </font>
    <font>
      <sz val="14"/>
      <name val="宋体"/>
      <charset val="134"/>
    </font>
    <font>
      <b/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仿宋_GB2312"/>
      <charset val="134"/>
    </font>
    <font>
      <sz val="11"/>
      <name val="Times New Roman"/>
      <charset val="134"/>
    </font>
    <font>
      <b/>
      <sz val="9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23"/>
  <sheetViews>
    <sheetView tabSelected="1" zoomScale="60" zoomScaleNormal="60" workbookViewId="0">
      <pane xSplit="2" ySplit="6" topLeftCell="C7" activePane="bottomRight" state="frozen"/>
      <selection/>
      <selection pane="topRight"/>
      <selection pane="bottomLeft"/>
      <selection pane="bottomRight" activeCell="P6" sqref="P6"/>
    </sheetView>
  </sheetViews>
  <sheetFormatPr defaultColWidth="8.88333333333333" defaultRowHeight="13.5"/>
  <cols>
    <col min="1" max="1" width="8.88333333333333" style="7"/>
    <col min="2" max="2" width="13.2166666666667" style="8" customWidth="1"/>
    <col min="3" max="3" width="54" style="8" customWidth="1"/>
    <col min="4" max="4" width="8.88333333333333" style="8"/>
    <col min="5" max="5" width="41.1083333333333" style="8" customWidth="1"/>
    <col min="6" max="6" width="6" style="8" customWidth="1"/>
    <col min="7" max="10" width="8.88333333333333" style="8"/>
    <col min="11" max="11" width="10.5583333333333" style="8"/>
    <col min="12" max="13" width="8.88333333333333" style="8"/>
    <col min="14" max="14" width="12.2916666666667" style="8" customWidth="1"/>
    <col min="15" max="15" width="9.375" style="8" customWidth="1"/>
    <col min="16" max="16" width="11.875" style="8" customWidth="1"/>
    <col min="17" max="17" width="9.44166666666667" style="8"/>
    <col min="18" max="19" width="8.88333333333333" style="8"/>
    <col min="20" max="20" width="8.88333333333333" style="7"/>
    <col min="21" max="16384" width="8.88333333333333" style="8"/>
  </cols>
  <sheetData>
    <row r="1" ht="46.95" customHeight="1" spans="1:2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1" customFormat="1" ht="21" customHeight="1" spans="1:2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/>
      <c r="I2" s="10" t="s">
        <v>8</v>
      </c>
      <c r="J2" s="10"/>
      <c r="K2" s="10" t="s">
        <v>9</v>
      </c>
      <c r="L2" s="10"/>
      <c r="M2" s="10"/>
      <c r="N2" s="10"/>
      <c r="O2" s="10"/>
      <c r="P2" s="10"/>
      <c r="Q2" s="10"/>
      <c r="R2" s="11" t="s">
        <v>10</v>
      </c>
      <c r="S2" s="11" t="s">
        <v>11</v>
      </c>
      <c r="T2" s="11" t="s">
        <v>12</v>
      </c>
    </row>
    <row r="3" s="1" customFormat="1" ht="31.95" customHeight="1" spans="1:20">
      <c r="A3" s="10"/>
      <c r="B3" s="10"/>
      <c r="C3" s="10"/>
      <c r="D3" s="10"/>
      <c r="E3" s="10"/>
      <c r="F3" s="10"/>
      <c r="G3" s="10"/>
      <c r="H3" s="10"/>
      <c r="I3" s="10"/>
      <c r="J3" s="10"/>
      <c r="K3" s="10" t="s">
        <v>13</v>
      </c>
      <c r="L3" s="10" t="s">
        <v>14</v>
      </c>
      <c r="M3" s="10"/>
      <c r="N3" s="10"/>
      <c r="O3" s="10"/>
      <c r="P3" s="10"/>
      <c r="Q3" s="10" t="s">
        <v>15</v>
      </c>
      <c r="R3" s="11"/>
      <c r="S3" s="11"/>
      <c r="T3" s="11"/>
    </row>
    <row r="4" s="1" customFormat="1" ht="34.05" customHeight="1" spans="1:20">
      <c r="A4" s="10"/>
      <c r="B4" s="10"/>
      <c r="C4" s="10"/>
      <c r="D4" s="10"/>
      <c r="E4" s="10"/>
      <c r="F4" s="10"/>
      <c r="G4" s="10" t="s">
        <v>16</v>
      </c>
      <c r="H4" s="10" t="s">
        <v>17</v>
      </c>
      <c r="I4" s="10" t="s">
        <v>18</v>
      </c>
      <c r="J4" s="10" t="s">
        <v>19</v>
      </c>
      <c r="K4" s="10"/>
      <c r="L4" s="12" t="s">
        <v>20</v>
      </c>
      <c r="M4" s="13" t="s">
        <v>21</v>
      </c>
      <c r="N4" s="13" t="s">
        <v>22</v>
      </c>
      <c r="O4" s="10" t="s">
        <v>23</v>
      </c>
      <c r="P4" s="10" t="s">
        <v>24</v>
      </c>
      <c r="Q4" s="10"/>
      <c r="R4" s="11"/>
      <c r="S4" s="11"/>
      <c r="T4" s="11"/>
    </row>
    <row r="5" s="2" customFormat="1" ht="34.05" customHeight="1" spans="1:20">
      <c r="A5" s="10" t="s">
        <v>25</v>
      </c>
      <c r="B5" s="10"/>
      <c r="C5" s="10"/>
      <c r="D5" s="10"/>
      <c r="E5" s="10"/>
      <c r="F5" s="10">
        <f>F6+F12+F21</f>
        <v>15</v>
      </c>
      <c r="G5" s="10"/>
      <c r="H5" s="10"/>
      <c r="I5" s="10"/>
      <c r="J5" s="10"/>
      <c r="K5" s="10">
        <f>K6+K12+K21</f>
        <v>1115.863812</v>
      </c>
      <c r="L5" s="10">
        <f t="shared" ref="L5:Q5" si="0">L6+L12+L21</f>
        <v>1115.863812</v>
      </c>
      <c r="M5" s="10">
        <f t="shared" si="0"/>
        <v>0</v>
      </c>
      <c r="N5" s="10">
        <f t="shared" si="0"/>
        <v>800</v>
      </c>
      <c r="O5" s="10">
        <f t="shared" si="0"/>
        <v>100</v>
      </c>
      <c r="P5" s="10">
        <f t="shared" si="0"/>
        <v>215.863812</v>
      </c>
      <c r="Q5" s="10">
        <f t="shared" si="0"/>
        <v>0</v>
      </c>
      <c r="R5" s="11"/>
      <c r="S5" s="11"/>
      <c r="T5" s="11"/>
    </row>
    <row r="6" s="2" customFormat="1" ht="34.05" customHeight="1" spans="1:20">
      <c r="A6" s="10" t="s">
        <v>26</v>
      </c>
      <c r="B6" s="10"/>
      <c r="C6" s="10"/>
      <c r="D6" s="10"/>
      <c r="E6" s="10"/>
      <c r="F6" s="10">
        <f>F7+F8+F9+F10+F11</f>
        <v>5</v>
      </c>
      <c r="G6" s="10"/>
      <c r="H6" s="10"/>
      <c r="I6" s="10"/>
      <c r="J6" s="10"/>
      <c r="K6" s="10">
        <f>L6+Q6</f>
        <v>575.863812</v>
      </c>
      <c r="L6" s="10">
        <f t="shared" ref="L6:Q6" si="1">L7+L8+L9+L10+L11</f>
        <v>575.863812</v>
      </c>
      <c r="M6" s="10">
        <f t="shared" si="1"/>
        <v>0</v>
      </c>
      <c r="N6" s="10">
        <f t="shared" si="1"/>
        <v>480</v>
      </c>
      <c r="O6" s="10">
        <f t="shared" si="1"/>
        <v>50</v>
      </c>
      <c r="P6" s="10">
        <f t="shared" si="1"/>
        <v>45.863812</v>
      </c>
      <c r="Q6" s="10">
        <f t="shared" si="1"/>
        <v>0</v>
      </c>
      <c r="R6" s="11"/>
      <c r="S6" s="11"/>
      <c r="T6" s="11"/>
    </row>
    <row r="7" s="3" customFormat="1" ht="130.95" customHeight="1" spans="1:20">
      <c r="A7" s="14">
        <v>1</v>
      </c>
      <c r="B7" s="15" t="s">
        <v>27</v>
      </c>
      <c r="C7" s="16" t="s">
        <v>28</v>
      </c>
      <c r="D7" s="17" t="s">
        <v>29</v>
      </c>
      <c r="E7" s="16" t="s">
        <v>30</v>
      </c>
      <c r="F7" s="15">
        <v>1</v>
      </c>
      <c r="G7" s="17" t="s">
        <v>31</v>
      </c>
      <c r="H7" s="15" t="s">
        <v>32</v>
      </c>
      <c r="I7" s="15">
        <v>354</v>
      </c>
      <c r="J7" s="15">
        <v>1660</v>
      </c>
      <c r="K7" s="15">
        <f>L7+Q7</f>
        <v>60</v>
      </c>
      <c r="L7" s="15">
        <f>M7+N7+O7+P7</f>
        <v>60</v>
      </c>
      <c r="M7" s="15"/>
      <c r="N7" s="15">
        <v>60</v>
      </c>
      <c r="O7" s="15"/>
      <c r="P7" s="15"/>
      <c r="Q7" s="15"/>
      <c r="R7" s="15" t="s">
        <v>31</v>
      </c>
      <c r="S7" s="15" t="s">
        <v>33</v>
      </c>
      <c r="T7" s="15" t="s">
        <v>34</v>
      </c>
    </row>
    <row r="8" s="3" customFormat="1" ht="409" customHeight="1" spans="1:20">
      <c r="A8" s="18">
        <v>2</v>
      </c>
      <c r="B8" s="19" t="s">
        <v>35</v>
      </c>
      <c r="C8" s="20" t="s">
        <v>36</v>
      </c>
      <c r="D8" s="17" t="s">
        <v>29</v>
      </c>
      <c r="E8" s="19" t="s">
        <v>37</v>
      </c>
      <c r="F8" s="21">
        <v>1</v>
      </c>
      <c r="G8" s="17" t="s">
        <v>38</v>
      </c>
      <c r="H8" s="17" t="s">
        <v>39</v>
      </c>
      <c r="I8" s="15">
        <v>169</v>
      </c>
      <c r="J8" s="18">
        <v>789</v>
      </c>
      <c r="K8" s="15">
        <f t="shared" ref="K8:K23" si="2">L8+Q8</f>
        <v>64</v>
      </c>
      <c r="L8" s="15">
        <f t="shared" ref="L8:L23" si="3">M8+N8+O8+P8</f>
        <v>64</v>
      </c>
      <c r="M8" s="22"/>
      <c r="N8" s="22" t="s">
        <v>40</v>
      </c>
      <c r="O8" s="22"/>
      <c r="P8" s="22"/>
      <c r="Q8" s="22"/>
      <c r="R8" s="22" t="s">
        <v>38</v>
      </c>
      <c r="S8" s="15" t="s">
        <v>33</v>
      </c>
      <c r="T8" s="22" t="s">
        <v>34</v>
      </c>
    </row>
    <row r="9" s="3" customFormat="1" ht="166.95" customHeight="1" spans="1:20">
      <c r="A9" s="14">
        <v>3</v>
      </c>
      <c r="B9" s="23" t="s">
        <v>41</v>
      </c>
      <c r="C9" s="23" t="s">
        <v>42</v>
      </c>
      <c r="D9" s="23" t="s">
        <v>43</v>
      </c>
      <c r="E9" s="23" t="s">
        <v>44</v>
      </c>
      <c r="F9" s="18">
        <v>1</v>
      </c>
      <c r="G9" s="22" t="s">
        <v>38</v>
      </c>
      <c r="H9" s="22" t="s">
        <v>45</v>
      </c>
      <c r="I9" s="15">
        <v>335</v>
      </c>
      <c r="J9" s="18">
        <v>1761</v>
      </c>
      <c r="K9" s="15">
        <f t="shared" si="2"/>
        <v>356</v>
      </c>
      <c r="L9" s="15">
        <f t="shared" si="3"/>
        <v>356</v>
      </c>
      <c r="M9" s="22"/>
      <c r="N9" s="22" t="s">
        <v>46</v>
      </c>
      <c r="O9" s="22"/>
      <c r="P9" s="22"/>
      <c r="Q9" s="22"/>
      <c r="R9" s="22" t="s">
        <v>38</v>
      </c>
      <c r="S9" s="15" t="s">
        <v>33</v>
      </c>
      <c r="T9" s="22" t="s">
        <v>34</v>
      </c>
    </row>
    <row r="10" s="3" customFormat="1" ht="409" customHeight="1" spans="1:20">
      <c r="A10" s="14">
        <v>4</v>
      </c>
      <c r="B10" s="24" t="s">
        <v>47</v>
      </c>
      <c r="C10" s="25" t="s">
        <v>48</v>
      </c>
      <c r="D10" s="24" t="s">
        <v>49</v>
      </c>
      <c r="E10" s="23" t="s">
        <v>50</v>
      </c>
      <c r="F10" s="21">
        <v>1</v>
      </c>
      <c r="G10" s="22" t="s">
        <v>38</v>
      </c>
      <c r="H10" s="22" t="s">
        <v>51</v>
      </c>
      <c r="I10" s="15">
        <v>320</v>
      </c>
      <c r="J10" s="18">
        <v>1310</v>
      </c>
      <c r="K10" s="15">
        <f t="shared" si="2"/>
        <v>45.863812</v>
      </c>
      <c r="L10" s="15">
        <f t="shared" si="3"/>
        <v>45.863812</v>
      </c>
      <c r="M10" s="22"/>
      <c r="N10" s="22"/>
      <c r="O10" s="22"/>
      <c r="P10" s="22" t="s">
        <v>52</v>
      </c>
      <c r="Q10" s="26"/>
      <c r="R10" s="22" t="s">
        <v>38</v>
      </c>
      <c r="S10" s="22" t="s">
        <v>33</v>
      </c>
      <c r="T10" s="15" t="s">
        <v>34</v>
      </c>
    </row>
    <row r="11" s="3" customFormat="1" ht="166.95" customHeight="1" spans="1:20">
      <c r="A11" s="14">
        <v>5</v>
      </c>
      <c r="B11" s="23" t="s">
        <v>53</v>
      </c>
      <c r="C11" s="24" t="s">
        <v>54</v>
      </c>
      <c r="D11" s="22" t="s">
        <v>55</v>
      </c>
      <c r="E11" s="23" t="s">
        <v>56</v>
      </c>
      <c r="F11" s="22">
        <v>1</v>
      </c>
      <c r="G11" s="22" t="s">
        <v>31</v>
      </c>
      <c r="H11" s="22" t="s">
        <v>57</v>
      </c>
      <c r="I11" s="15">
        <v>602</v>
      </c>
      <c r="J11" s="18">
        <v>2640</v>
      </c>
      <c r="K11" s="15">
        <f t="shared" si="2"/>
        <v>50</v>
      </c>
      <c r="L11" s="15">
        <f t="shared" si="3"/>
        <v>50</v>
      </c>
      <c r="M11" s="22"/>
      <c r="N11" s="26"/>
      <c r="O11" s="22" t="s">
        <v>58</v>
      </c>
      <c r="P11" s="22"/>
      <c r="Q11" s="22"/>
      <c r="R11" s="22" t="s">
        <v>31</v>
      </c>
      <c r="S11" s="22" t="s">
        <v>59</v>
      </c>
      <c r="T11" s="15" t="s">
        <v>34</v>
      </c>
    </row>
    <row r="12" s="3" customFormat="1" ht="75.6" customHeight="1" spans="1:20">
      <c r="A12" s="10" t="s">
        <v>60</v>
      </c>
      <c r="B12" s="27"/>
      <c r="C12" s="27"/>
      <c r="D12" s="28"/>
      <c r="E12" s="27"/>
      <c r="F12" s="29">
        <f>F13+F14+F15+F16+F17+F18+F19+F20</f>
        <v>8</v>
      </c>
      <c r="G12" s="29"/>
      <c r="H12" s="29"/>
      <c r="I12" s="29"/>
      <c r="J12" s="29"/>
      <c r="K12" s="15">
        <f>K13+K14+K15+K16+K17+K18+K19+K20</f>
        <v>472</v>
      </c>
      <c r="L12" s="15">
        <f t="shared" ref="L12:Q12" si="4">L13+L14+L15+L16+L17+L18+L19+L20</f>
        <v>472</v>
      </c>
      <c r="M12" s="15">
        <f t="shared" si="4"/>
        <v>0</v>
      </c>
      <c r="N12" s="15">
        <f t="shared" si="4"/>
        <v>312</v>
      </c>
      <c r="O12" s="15">
        <f t="shared" si="4"/>
        <v>50</v>
      </c>
      <c r="P12" s="15">
        <f t="shared" si="4"/>
        <v>110</v>
      </c>
      <c r="Q12" s="15">
        <f t="shared" si="4"/>
        <v>0</v>
      </c>
      <c r="R12" s="28"/>
      <c r="S12" s="28"/>
      <c r="T12" s="30"/>
    </row>
    <row r="13" s="3" customFormat="1" ht="73.05" customHeight="1" spans="1:20">
      <c r="A13" s="31">
        <v>6</v>
      </c>
      <c r="B13" s="15" t="s">
        <v>61</v>
      </c>
      <c r="C13" s="32" t="s">
        <v>62</v>
      </c>
      <c r="D13" s="15" t="s">
        <v>63</v>
      </c>
      <c r="E13" s="32" t="s">
        <v>64</v>
      </c>
      <c r="F13" s="21">
        <v>1</v>
      </c>
      <c r="G13" s="17" t="s">
        <v>65</v>
      </c>
      <c r="H13" s="17" t="s">
        <v>66</v>
      </c>
      <c r="I13" s="15">
        <v>357</v>
      </c>
      <c r="J13" s="15">
        <v>1607</v>
      </c>
      <c r="K13" s="15">
        <f t="shared" si="2"/>
        <v>86.2</v>
      </c>
      <c r="L13" s="15">
        <f t="shared" si="3"/>
        <v>86.2</v>
      </c>
      <c r="M13" s="33"/>
      <c r="N13" s="14">
        <v>86.2</v>
      </c>
      <c r="O13" s="15"/>
      <c r="P13" s="15"/>
      <c r="Q13" s="15"/>
      <c r="R13" s="15" t="s">
        <v>33</v>
      </c>
      <c r="S13" s="15" t="s">
        <v>33</v>
      </c>
      <c r="T13" s="15" t="s">
        <v>67</v>
      </c>
    </row>
    <row r="14" s="3" customFormat="1" ht="139.05" customHeight="1" spans="1:20">
      <c r="A14" s="31">
        <v>7</v>
      </c>
      <c r="B14" s="15" t="s">
        <v>68</v>
      </c>
      <c r="C14" s="32" t="s">
        <v>69</v>
      </c>
      <c r="D14" s="15" t="s">
        <v>63</v>
      </c>
      <c r="E14" s="32" t="s">
        <v>70</v>
      </c>
      <c r="F14" s="21">
        <v>1</v>
      </c>
      <c r="G14" s="17" t="s">
        <v>65</v>
      </c>
      <c r="H14" s="17" t="s">
        <v>71</v>
      </c>
      <c r="I14" s="15">
        <v>317</v>
      </c>
      <c r="J14" s="15">
        <v>1422</v>
      </c>
      <c r="K14" s="15">
        <f t="shared" si="2"/>
        <v>42.7</v>
      </c>
      <c r="L14" s="15">
        <f t="shared" si="3"/>
        <v>42.7</v>
      </c>
      <c r="M14" s="33"/>
      <c r="N14" s="14">
        <v>42.7</v>
      </c>
      <c r="O14" s="15"/>
      <c r="P14" s="15"/>
      <c r="Q14" s="15"/>
      <c r="R14" s="15" t="s">
        <v>33</v>
      </c>
      <c r="S14" s="15" t="s">
        <v>33</v>
      </c>
      <c r="T14" s="15" t="s">
        <v>67</v>
      </c>
    </row>
    <row r="15" s="3" customFormat="1" ht="96" customHeight="1" spans="1:20">
      <c r="A15" s="31">
        <v>8</v>
      </c>
      <c r="B15" s="15" t="s">
        <v>72</v>
      </c>
      <c r="C15" s="32" t="s">
        <v>73</v>
      </c>
      <c r="D15" s="15" t="s">
        <v>63</v>
      </c>
      <c r="E15" s="32" t="s">
        <v>74</v>
      </c>
      <c r="F15" s="21">
        <v>1</v>
      </c>
      <c r="G15" s="17" t="s">
        <v>65</v>
      </c>
      <c r="H15" s="17" t="s">
        <v>75</v>
      </c>
      <c r="I15" s="15">
        <v>326</v>
      </c>
      <c r="J15" s="15">
        <v>1392</v>
      </c>
      <c r="K15" s="15">
        <f t="shared" si="2"/>
        <v>81.1</v>
      </c>
      <c r="L15" s="15">
        <f t="shared" si="3"/>
        <v>81.1</v>
      </c>
      <c r="M15" s="33"/>
      <c r="N15" s="14">
        <v>81.1</v>
      </c>
      <c r="O15" s="15"/>
      <c r="P15" s="15"/>
      <c r="Q15" s="15"/>
      <c r="R15" s="15" t="s">
        <v>33</v>
      </c>
      <c r="S15" s="15" t="s">
        <v>33</v>
      </c>
      <c r="T15" s="15" t="s">
        <v>67</v>
      </c>
    </row>
    <row r="16" s="3" customFormat="1" ht="91.95" customHeight="1" spans="1:20">
      <c r="A16" s="31">
        <v>9</v>
      </c>
      <c r="B16" s="15" t="s">
        <v>76</v>
      </c>
      <c r="C16" s="32" t="s">
        <v>77</v>
      </c>
      <c r="D16" s="15" t="s">
        <v>63</v>
      </c>
      <c r="E16" s="32" t="s">
        <v>78</v>
      </c>
      <c r="F16" s="15">
        <v>1</v>
      </c>
      <c r="G16" s="17" t="s">
        <v>31</v>
      </c>
      <c r="H16" s="15" t="s">
        <v>32</v>
      </c>
      <c r="I16" s="15">
        <v>251</v>
      </c>
      <c r="J16" s="15">
        <v>1174</v>
      </c>
      <c r="K16" s="15">
        <f t="shared" si="2"/>
        <v>65</v>
      </c>
      <c r="L16" s="15">
        <f t="shared" si="3"/>
        <v>65</v>
      </c>
      <c r="M16" s="33"/>
      <c r="N16" s="14">
        <v>65</v>
      </c>
      <c r="O16" s="15"/>
      <c r="P16" s="15"/>
      <c r="Q16" s="15"/>
      <c r="R16" s="15" t="s">
        <v>33</v>
      </c>
      <c r="S16" s="15" t="s">
        <v>79</v>
      </c>
      <c r="T16" s="15" t="s">
        <v>67</v>
      </c>
    </row>
    <row r="17" s="4" customFormat="1" ht="91.95" customHeight="1" spans="1:20 16380:16382">
      <c r="A17" s="31">
        <v>10</v>
      </c>
      <c r="B17" s="15" t="s">
        <v>80</v>
      </c>
      <c r="C17" s="32" t="s">
        <v>81</v>
      </c>
      <c r="D17" s="15" t="s">
        <v>63</v>
      </c>
      <c r="E17" s="32" t="s">
        <v>82</v>
      </c>
      <c r="F17" s="15">
        <v>1</v>
      </c>
      <c r="G17" s="17" t="s">
        <v>31</v>
      </c>
      <c r="H17" s="15" t="s">
        <v>83</v>
      </c>
      <c r="I17" s="15">
        <v>643</v>
      </c>
      <c r="J17" s="15">
        <v>2946</v>
      </c>
      <c r="K17" s="15">
        <f t="shared" si="2"/>
        <v>37</v>
      </c>
      <c r="L17" s="15">
        <f t="shared" si="3"/>
        <v>37</v>
      </c>
      <c r="M17" s="33"/>
      <c r="N17" s="15">
        <v>37</v>
      </c>
      <c r="O17" s="15"/>
      <c r="P17" s="15"/>
      <c r="Q17" s="15"/>
      <c r="R17" s="15" t="s">
        <v>33</v>
      </c>
      <c r="S17" s="15" t="s">
        <v>79</v>
      </c>
      <c r="T17" s="15" t="s">
        <v>67</v>
      </c>
    </row>
    <row r="18" s="3" customFormat="1" ht="139.05" customHeight="1" spans="1:20 16380:16382">
      <c r="A18" s="31">
        <v>11</v>
      </c>
      <c r="B18" s="23" t="s">
        <v>84</v>
      </c>
      <c r="C18" s="24" t="s">
        <v>85</v>
      </c>
      <c r="D18" s="22" t="s">
        <v>63</v>
      </c>
      <c r="E18" s="23" t="s">
        <v>86</v>
      </c>
      <c r="F18" s="34">
        <v>1</v>
      </c>
      <c r="G18" s="22" t="s">
        <v>31</v>
      </c>
      <c r="H18" s="22" t="s">
        <v>57</v>
      </c>
      <c r="I18" s="15"/>
      <c r="J18" s="15"/>
      <c r="K18" s="15">
        <f t="shared" si="2"/>
        <v>40.5</v>
      </c>
      <c r="L18" s="15">
        <f t="shared" si="3"/>
        <v>40.5</v>
      </c>
      <c r="M18" s="18"/>
      <c r="N18" s="26"/>
      <c r="O18" s="15"/>
      <c r="P18" s="18">
        <v>40.5</v>
      </c>
      <c r="Q18" s="15"/>
      <c r="R18" s="22" t="s">
        <v>33</v>
      </c>
      <c r="S18" s="22" t="s">
        <v>33</v>
      </c>
      <c r="T18" s="15" t="s">
        <v>67</v>
      </c>
    </row>
    <row r="19" s="3" customFormat="1" ht="96" customHeight="1" spans="1:20 16380:16382">
      <c r="A19" s="31">
        <v>12</v>
      </c>
      <c r="B19" s="23" t="s">
        <v>87</v>
      </c>
      <c r="C19" s="24" t="s">
        <v>88</v>
      </c>
      <c r="D19" s="22" t="s">
        <v>63</v>
      </c>
      <c r="E19" s="23" t="s">
        <v>89</v>
      </c>
      <c r="F19" s="34">
        <v>1</v>
      </c>
      <c r="G19" s="22" t="s">
        <v>90</v>
      </c>
      <c r="H19" s="22" t="s">
        <v>91</v>
      </c>
      <c r="I19" s="15"/>
      <c r="J19" s="15"/>
      <c r="K19" s="15">
        <f t="shared" si="2"/>
        <v>85</v>
      </c>
      <c r="L19" s="15">
        <f t="shared" si="3"/>
        <v>85</v>
      </c>
      <c r="M19" s="26"/>
      <c r="N19" s="26"/>
      <c r="O19" s="18">
        <v>50</v>
      </c>
      <c r="P19" s="18">
        <v>35</v>
      </c>
      <c r="Q19" s="15"/>
      <c r="R19" s="22" t="s">
        <v>33</v>
      </c>
      <c r="S19" s="22" t="s">
        <v>79</v>
      </c>
      <c r="T19" s="15" t="s">
        <v>67</v>
      </c>
    </row>
    <row r="20" s="3" customFormat="1" ht="96" customHeight="1" spans="1:20 16380:16382">
      <c r="A20" s="31">
        <v>13</v>
      </c>
      <c r="B20" s="23" t="s">
        <v>92</v>
      </c>
      <c r="C20" s="24" t="s">
        <v>93</v>
      </c>
      <c r="D20" s="22" t="s">
        <v>63</v>
      </c>
      <c r="E20" s="23" t="s">
        <v>94</v>
      </c>
      <c r="F20" s="34">
        <v>1</v>
      </c>
      <c r="G20" s="22" t="s">
        <v>65</v>
      </c>
      <c r="H20" s="22" t="s">
        <v>95</v>
      </c>
      <c r="I20" s="15"/>
      <c r="J20" s="15"/>
      <c r="K20" s="15">
        <f t="shared" si="2"/>
        <v>34.5</v>
      </c>
      <c r="L20" s="15">
        <f t="shared" si="3"/>
        <v>34.5</v>
      </c>
      <c r="M20" s="18"/>
      <c r="N20" s="26"/>
      <c r="O20" s="15"/>
      <c r="P20" s="18">
        <v>34.5</v>
      </c>
      <c r="Q20" s="15"/>
      <c r="R20" s="22" t="s">
        <v>33</v>
      </c>
      <c r="S20" s="22" t="s">
        <v>79</v>
      </c>
      <c r="T20" s="15" t="s">
        <v>67</v>
      </c>
    </row>
    <row r="21" s="5" customFormat="1" ht="45" customHeight="1" spans="1:20 16380:16382">
      <c r="A21" s="29" t="s">
        <v>96</v>
      </c>
      <c r="B21" s="10"/>
      <c r="C21" s="35"/>
      <c r="D21" s="10"/>
      <c r="E21" s="35"/>
      <c r="F21" s="10">
        <f>F22+F23</f>
        <v>2</v>
      </c>
      <c r="G21" s="36"/>
      <c r="H21" s="36"/>
      <c r="I21" s="36"/>
      <c r="J21" s="36"/>
      <c r="K21" s="10">
        <f>K22+K23</f>
        <v>68</v>
      </c>
      <c r="L21" s="10">
        <f t="shared" ref="L21:Q21" si="5">L22+L23</f>
        <v>68</v>
      </c>
      <c r="M21" s="10">
        <f t="shared" si="5"/>
        <v>0</v>
      </c>
      <c r="N21" s="10">
        <f t="shared" si="5"/>
        <v>8</v>
      </c>
      <c r="O21" s="10">
        <f t="shared" si="5"/>
        <v>0</v>
      </c>
      <c r="P21" s="10">
        <f t="shared" si="5"/>
        <v>60</v>
      </c>
      <c r="Q21" s="10">
        <f t="shared" si="5"/>
        <v>0</v>
      </c>
      <c r="R21" s="10"/>
      <c r="S21" s="10"/>
      <c r="T21" s="10"/>
    </row>
    <row r="22" s="6" customFormat="1" ht="81" customHeight="1" spans="1:20 16380:16382">
      <c r="A22" s="14">
        <v>14</v>
      </c>
      <c r="B22" s="15" t="s">
        <v>97</v>
      </c>
      <c r="C22" s="32" t="s">
        <v>98</v>
      </c>
      <c r="D22" s="15" t="s">
        <v>99</v>
      </c>
      <c r="E22" s="32" t="s">
        <v>100</v>
      </c>
      <c r="F22" s="33">
        <v>1</v>
      </c>
      <c r="G22" s="15" t="s">
        <v>101</v>
      </c>
      <c r="H22" s="15"/>
      <c r="I22" s="15"/>
      <c r="J22" s="15"/>
      <c r="K22" s="15">
        <f t="shared" si="2"/>
        <v>8</v>
      </c>
      <c r="L22" s="15">
        <f t="shared" si="3"/>
        <v>8</v>
      </c>
      <c r="M22" s="33"/>
      <c r="N22" s="33">
        <v>8</v>
      </c>
      <c r="O22" s="33"/>
      <c r="P22" s="33"/>
      <c r="Q22" s="33"/>
      <c r="R22" s="15" t="s">
        <v>33</v>
      </c>
      <c r="S22" s="15" t="s">
        <v>33</v>
      </c>
      <c r="T22" s="15" t="s">
        <v>102</v>
      </c>
      <c r="XEZ22" s="37"/>
      <c r="XFA22" s="37"/>
      <c r="XFB22" s="37"/>
    </row>
    <row r="23" s="6" customFormat="1" ht="81" customHeight="1" spans="1:20 16380:16382">
      <c r="A23" s="14">
        <v>15</v>
      </c>
      <c r="B23" s="15" t="s">
        <v>97</v>
      </c>
      <c r="C23" s="32" t="s">
        <v>98</v>
      </c>
      <c r="D23" s="15" t="s">
        <v>99</v>
      </c>
      <c r="E23" s="32" t="s">
        <v>100</v>
      </c>
      <c r="F23" s="33">
        <v>1</v>
      </c>
      <c r="G23" s="15" t="s">
        <v>101</v>
      </c>
      <c r="H23" s="15"/>
      <c r="I23" s="15"/>
      <c r="J23" s="15"/>
      <c r="K23" s="15">
        <f t="shared" si="2"/>
        <v>60</v>
      </c>
      <c r="L23" s="15">
        <f t="shared" si="3"/>
        <v>60</v>
      </c>
      <c r="M23" s="33"/>
      <c r="N23" s="33"/>
      <c r="O23" s="33"/>
      <c r="P23" s="33">
        <v>60</v>
      </c>
      <c r="Q23" s="33"/>
      <c r="R23" s="15" t="s">
        <v>33</v>
      </c>
      <c r="S23" s="15" t="s">
        <v>33</v>
      </c>
      <c r="T23" s="15" t="s">
        <v>102</v>
      </c>
      <c r="XEZ23" s="37"/>
      <c r="XFA23" s="37"/>
      <c r="XFB23" s="37"/>
    </row>
  </sheetData>
  <mergeCells count="16">
    <mergeCell ref="A1:T1"/>
    <mergeCell ref="K2:Q2"/>
    <mergeCell ref="L3:N3"/>
    <mergeCell ref="A2:A4"/>
    <mergeCell ref="B2:B4"/>
    <mergeCell ref="C2:C4"/>
    <mergeCell ref="D2:D4"/>
    <mergeCell ref="E2:E4"/>
    <mergeCell ref="F2:F4"/>
    <mergeCell ref="K3:K4"/>
    <mergeCell ref="Q3:Q4"/>
    <mergeCell ref="R2:R4"/>
    <mergeCell ref="S2:S4"/>
    <mergeCell ref="T2:T4"/>
    <mergeCell ref="G2:H3"/>
    <mergeCell ref="I2:J3"/>
  </mergeCells>
  <pageMargins left="0.550694444444444" right="0.511805555555556" top="1" bottom="0.826388888888889" header="0.5" footer="0.5"/>
  <pageSetup paperSize="9" scale="49" fitToHeight="0" orientation="landscape"/>
  <headerFooter/>
  <ignoredErrors>
    <ignoredError sqref="P10:XFB10 A21:XFB23" numberStoredAsText="1"/>
    <ignoredError sqref="O10 Q10:XFB10 A11:XFB20 A21:E21 G21:XFB21 A22:XFB23 A1:XFB9 A10:M10" numberStoredAsText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崔蓓</dc:creator>
  <cp:lastModifiedBy>biu</cp:lastModifiedBy>
  <dcterms:created xsi:type="dcterms:W3CDTF">2024-12-05T01:01:00Z</dcterms:created>
  <cp:lastPrinted>2024-12-06T00:45:00Z</cp:lastPrinted>
  <dcterms:modified xsi:type="dcterms:W3CDTF">2026-01-07T01:59:37Z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22BB93E4BB9F4DAF937D639AE05C3CEB_13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